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05" firstSheet="20" activeTab="25"/>
  </bookViews>
  <sheets>
    <sheet name="1.收支预算总表" sheetId="1" r:id="rId1"/>
    <sheet name="2.收入表" sheetId="2" r:id="rId2"/>
    <sheet name="3.支出总表" sheetId="3" r:id="rId3"/>
    <sheet name="4.区本级支出表" sheetId="4" r:id="rId4"/>
    <sheet name="5.区本级支出明细" sheetId="5" r:id="rId5"/>
    <sheet name="6.区本级基本支出经济分类" sheetId="6" r:id="rId6"/>
    <sheet name="7.区本级三公经费预算表" sheetId="7" r:id="rId7"/>
    <sheet name="8.返还和转移支付情况表（分项目）" sheetId="8" r:id="rId8"/>
    <sheet name="9.返还和转移支付情况表分地区" sheetId="9" r:id="rId9"/>
    <sheet name="10.政府一般债务余额情况表" sheetId="10" r:id="rId10"/>
    <sheet name="11.示范区基金收支预算" sheetId="11" r:id="rId11"/>
    <sheet name="12.示范区基金收入" sheetId="12" r:id="rId12"/>
    <sheet name="13.示范区基金支出" sheetId="13" r:id="rId13"/>
    <sheet name="14.区本级基金支出明细" sheetId="14" r:id="rId14"/>
    <sheet name="15.政府性基金转移支付预算表（分项目）" sheetId="15" r:id="rId15"/>
    <sheet name="16.政府性基金转移支付分地区" sheetId="16" r:id="rId16"/>
    <sheet name="17.政府专项债务余额情况表" sheetId="17" r:id="rId17"/>
    <sheet name="18.社保基金收支总表" sheetId="18" r:id="rId18"/>
    <sheet name="19.社保基金收入预算表" sheetId="19" r:id="rId19"/>
    <sheet name="20.社保基金支出预算表" sheetId="20" r:id="rId20"/>
    <sheet name="21.社保基金结余预算表" sheetId="21" r:id="rId21"/>
    <sheet name="22.国有资本经营收支预算总表" sheetId="22" r:id="rId22"/>
    <sheet name="23.国有资本经营收入预算表" sheetId="23" r:id="rId23"/>
    <sheet name="24.国有资本经营支出预算表" sheetId="24" r:id="rId24"/>
    <sheet name="25.国有资本经营预算转移支付分项目表" sheetId="25" r:id="rId25"/>
    <sheet name="26.国有资本经营预算转移支付分地区表" sheetId="26" r:id="rId26"/>
  </sheets>
  <externalReferences>
    <externalReference r:id="rId29"/>
    <externalReference r:id="rId30"/>
    <externalReference r:id="rId31"/>
  </externalReferences>
  <definedNames>
    <definedName name="\aa" localSheetId="20">#REF!</definedName>
    <definedName name="\aa">#REF!</definedName>
    <definedName name="\d" localSheetId="13">#REF!</definedName>
    <definedName name="\d">#REF!</definedName>
    <definedName name="\P">#REF!</definedName>
    <definedName name="\x" localSheetId="13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_xlfn.COUNTIFS" hidden="1">#NAME?</definedName>
    <definedName name="_xlfn.SUMIFS" hidden="1">#NAME?</definedName>
    <definedName name="A">#N/A</definedName>
    <definedName name="aaaaaaa">#REF!</definedName>
    <definedName name="B">#N/A</definedName>
    <definedName name="dddddd">#REF!</definedName>
    <definedName name="ffffff">#REF!</definedName>
    <definedName name="ggggg">#REF!</definedName>
    <definedName name="gxxe2003">'[2]P1012001'!$A$6:$E$117</definedName>
    <definedName name="hhh" localSheetId="20">'[3]Mp-team 1'!#REF!</definedName>
    <definedName name="hhh">'[3]Mp-team 1'!#REF!</definedName>
    <definedName name="hhhhhh">#REF!</definedName>
    <definedName name="hhhhhhhhh">#REF!</definedName>
    <definedName name="jjjjj">#REF!</definedName>
    <definedName name="kkkkk">#REF!</definedName>
    <definedName name="_xlnm.Print_Area" localSheetId="9">'10.政府一般债务余额情况表'!$A$1:$C$11</definedName>
    <definedName name="_xlnm.Print_Area" localSheetId="7">'8.返还和转移支付情况表（分项目）'!$A$1:$D$12</definedName>
    <definedName name="_xlnm.Print_Area" localSheetId="8">'9.返还和转移支付情况表分地区'!$A$1:$E$14</definedName>
    <definedName name="_xlnm.Print_Area" localSheetId="10">'11.示范区基金收支预算'!$A$1:$D$41</definedName>
    <definedName name="_xlnm.Print_Area" localSheetId="11">'12.示范区基金收入'!$A$1:$C$12</definedName>
    <definedName name="_xlnm.Print_Area" localSheetId="12">'13.示范区基金支出'!$A$1:$C$23</definedName>
    <definedName name="_xlnm.Print_Area" localSheetId="13">'14.区本级基金支出明细'!$A$1:$D$35</definedName>
    <definedName name="_xlnm.Print_Area" localSheetId="16">'17.政府专项债务余额情况表'!$A$1:$C$11</definedName>
    <definedName name="_xlnm.Print_Area" localSheetId="17">'18.社保基金收支总表'!$A$1:$D$45</definedName>
    <definedName name="_xlnm.Print_Area" localSheetId="20">'21.社保基金结余预算表'!$A$1:$D$24</definedName>
    <definedName name="_xlnm.Print_Area" localSheetId="0">'1.收支预算总表'!$A$1:$D$14</definedName>
    <definedName name="_xlnm.Print_Area" localSheetId="1">'2.收入表'!$A$1:$C$19</definedName>
    <definedName name="_xlnm.Print_Area" localSheetId="3">'4.区本级支出表'!$A$1:$C$30</definedName>
    <definedName name="_xlnm.Print_Area" localSheetId="5">'6.区本级基本支出经济分类'!$A$1:$B$37</definedName>
    <definedName name="_xlnm.Print_Area" localSheetId="2">'3.支出总表'!$A$1:$D$30</definedName>
    <definedName name="_xlnm.Print_Area">#N/A</definedName>
    <definedName name="_xlnm.Print_Titles" localSheetId="13">'14.区本级基金支出明细'!$1:$4</definedName>
    <definedName name="_xlnm.Print_Titles" localSheetId="5">'6.区本级基本支出经济分类'!$1:$4</definedName>
    <definedName name="_xlnm.Print_Titles">#N/A</definedName>
    <definedName name="rrrrr">#REF!</definedName>
    <definedName name="sss">#N/A</definedName>
    <definedName name="ssss">#REF!</definedName>
    <definedName name="zzzzz">#REF!</definedName>
    <definedName name="啊啊">#REF!</definedName>
    <definedName name="安徽">#REF!</definedName>
    <definedName name="北京">#REF!</definedName>
    <definedName name="不不不">#REF!</definedName>
    <definedName name="大连">#REF!</definedName>
    <definedName name="第三批">#N/A</definedName>
    <definedName name="呃呃呃">#REF!</definedName>
    <definedName name="福建">#REF!</definedName>
    <definedName name="福建地区">#REF!</definedName>
    <definedName name="附表" localSheetId="13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哈哈哈哈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啦啦啦">#REF!</definedName>
    <definedName name="了">#REF!</definedName>
    <definedName name="辽宁">#REF!</definedName>
    <definedName name="辽宁地区">#REF!</definedName>
    <definedName name="么么么么">#REF!</definedName>
    <definedName name="内蒙">#REF!</definedName>
    <definedName name="你">#REF!</definedName>
    <definedName name="宁波">#REF!</definedName>
    <definedName name="宁夏">#REF!</definedName>
    <definedName name="悄悄">#REF!</definedName>
    <definedName name="青岛">#REF!</definedName>
    <definedName name="青海">#REF!</definedName>
    <definedName name="全国收入累计">#N/A</definedName>
    <definedName name="日日日">#REF!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时代">#REF!</definedName>
    <definedName name="是">#REF!</definedName>
    <definedName name="是水水水水">#REF!</definedName>
    <definedName name="收入表">#N/A</definedName>
    <definedName name="水水水嘎嘎嘎水">#REF!</definedName>
    <definedName name="水水水水">#REF!</definedName>
    <definedName name="四川">#REF!</definedName>
    <definedName name="天津">#REF!</definedName>
    <definedName name="我问问">#REF!</definedName>
    <definedName name="西藏">#REF!</definedName>
    <definedName name="新疆">#REF!</definedName>
    <definedName name="一i">#REF!</definedName>
    <definedName name="一一i">#REF!</definedName>
    <definedName name="云南">#REF!</definedName>
    <definedName name="啧啧啧">#REF!</definedName>
    <definedName name="浙江">#REF!</definedName>
    <definedName name="浙江地区">#REF!</definedName>
    <definedName name="重庆">#REF!</definedName>
    <definedName name="_xlnm.Print_Titles" localSheetId="4">'5.区本级支出明细'!$1:$4</definedName>
  </definedNames>
  <calcPr fullCalcOnLoad="1" fullPrecision="0"/>
</workbook>
</file>

<file path=xl/sharedStrings.xml><?xml version="1.0" encoding="utf-8"?>
<sst xmlns="http://schemas.openxmlformats.org/spreadsheetml/2006/main" count="2039" uniqueCount="1481">
  <si>
    <t>表一</t>
  </si>
  <si>
    <t>2023年城乡一体化示范区一般公共预算收支预算总表</t>
  </si>
  <si>
    <t>单位：万元</t>
  </si>
  <si>
    <t>项  目</t>
  </si>
  <si>
    <t>收入预算数</t>
  </si>
  <si>
    <t>支出预算数</t>
  </si>
  <si>
    <t>区本级收入</t>
  </si>
  <si>
    <t>区本级支出</t>
  </si>
  <si>
    <t>上级补助收入</t>
  </si>
  <si>
    <t>上级专项转移支付用于区本级支出</t>
  </si>
  <si>
    <t xml:space="preserve">  返还性收入</t>
  </si>
  <si>
    <t>补助下级支出</t>
  </si>
  <si>
    <t xml:space="preserve">  一般性转移支付收入</t>
  </si>
  <si>
    <t xml:space="preserve">  返还性支出</t>
  </si>
  <si>
    <t xml:space="preserve">  专项转移支付收入</t>
  </si>
  <si>
    <t xml:space="preserve">  一般性转移支付支出</t>
  </si>
  <si>
    <t>下级上解收入</t>
  </si>
  <si>
    <t xml:space="preserve">  专项转移支付支出</t>
  </si>
  <si>
    <t>动用预算稳定调节基金</t>
  </si>
  <si>
    <t>上解上级支出</t>
  </si>
  <si>
    <t>调入资金</t>
  </si>
  <si>
    <t>调出资金</t>
  </si>
  <si>
    <t>债务还本支出</t>
  </si>
  <si>
    <t>收入总计</t>
  </si>
  <si>
    <t>支出总计</t>
  </si>
  <si>
    <t>表二</t>
  </si>
  <si>
    <t>2023年城乡一体化示范区一般公共预算
收入预算表</t>
  </si>
  <si>
    <r>
      <t xml:space="preserve">项 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目</t>
    </r>
  </si>
  <si>
    <t>2023年预算数</t>
  </si>
  <si>
    <t>比上年增长%
（可比口径）</t>
  </si>
  <si>
    <t>税收收入</t>
  </si>
  <si>
    <t>增值税</t>
  </si>
  <si>
    <t>企业所得税</t>
  </si>
  <si>
    <t>环境保护税</t>
  </si>
  <si>
    <t>资源税</t>
  </si>
  <si>
    <t>城市维护建设税等</t>
  </si>
  <si>
    <t>非税收入</t>
  </si>
  <si>
    <t>专项收入</t>
  </si>
  <si>
    <t>行政事业性收费收入</t>
  </si>
  <si>
    <t>罚没收入</t>
  </si>
  <si>
    <t>国有资本经营收入</t>
  </si>
  <si>
    <t>国有资源(资产)有偿使用收入</t>
  </si>
  <si>
    <t>政府住房基金收入</t>
  </si>
  <si>
    <t>其他收入</t>
  </si>
  <si>
    <t>合   计</t>
  </si>
  <si>
    <t>表三</t>
  </si>
  <si>
    <t>2023年城乡一体化示范区一般公共预算支出预算总表</t>
  </si>
  <si>
    <t>科 目</t>
  </si>
  <si>
    <t>合 计</t>
  </si>
  <si>
    <t>当年财力安排支出</t>
  </si>
  <si>
    <t>上级专项转移支付安排支出</t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</si>
  <si>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</si>
  <si>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</si>
  <si>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</si>
  <si>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</si>
  <si>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</si>
  <si>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</si>
  <si>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</si>
  <si>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</si>
  <si>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</si>
  <si>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</si>
  <si>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</si>
  <si>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</si>
  <si>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</si>
  <si>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</si>
  <si>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</si>
  <si>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</si>
  <si>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</si>
  <si>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</si>
  <si>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</si>
  <si>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</si>
  <si>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</si>
  <si>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债务付息支出</t>
  </si>
  <si>
    <t>合  计</t>
  </si>
  <si>
    <t>表四</t>
  </si>
  <si>
    <t>2023年区本级一般公共预算支出预算表</t>
  </si>
  <si>
    <t>项目</t>
  </si>
  <si>
    <t>比上年增长%（可比口径）</t>
  </si>
  <si>
    <t>国防</t>
  </si>
  <si>
    <t>粮食物资储备支出</t>
  </si>
  <si>
    <t>债务发行费用支出</t>
  </si>
  <si>
    <t>合计</t>
  </si>
  <si>
    <t>表五</t>
  </si>
  <si>
    <t>2023年区本级一般公共预算支出预算明细表</t>
  </si>
  <si>
    <t>基本支出</t>
  </si>
  <si>
    <t>项目支出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</si>
  <si>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</si>
  <si>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</si>
  <si>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</si>
  <si>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</si>
  <si>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</si>
  <si>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</si>
  <si>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</si>
  <si>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</si>
  <si>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</si>
  <si>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</si>
  <si>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</si>
  <si>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</si>
  <si>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</si>
  <si>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</si>
  <si>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</si>
  <si>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</si>
  <si>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</si>
  <si>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</si>
  <si>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</si>
  <si>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</si>
  <si>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</si>
  <si>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</si>
  <si>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</si>
  <si>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</si>
  <si>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</si>
  <si>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</si>
  <si>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</si>
  <si>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</si>
  <si>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</si>
  <si>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</si>
  <si>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</si>
  <si>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</si>
  <si>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</si>
  <si>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</si>
  <si>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</si>
  <si>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</si>
  <si>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</si>
  <si>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</si>
  <si>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</si>
  <si>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</si>
  <si>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</si>
  <si>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</si>
  <si>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</si>
  <si>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</si>
  <si>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</si>
  <si>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</si>
  <si>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</si>
  <si>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</si>
  <si>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</si>
  <si>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</si>
  <si>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</si>
  <si>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</si>
  <si>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</si>
  <si>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</si>
  <si>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</si>
  <si>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</si>
  <si>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</si>
  <si>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</si>
  <si>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</si>
  <si>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</si>
  <si>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</si>
  <si>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</si>
  <si>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</si>
  <si>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</si>
  <si>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</si>
  <si>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</si>
  <si>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</si>
  <si>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</si>
  <si>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</si>
  <si>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</si>
  <si>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</si>
  <si>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</si>
  <si>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</si>
  <si>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</si>
  <si>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</si>
  <si>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</si>
  <si>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</si>
  <si>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</si>
  <si>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</si>
  <si>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</si>
  <si>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</si>
  <si>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</si>
  <si>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</si>
  <si>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</si>
  <si>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</si>
  <si>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</si>
  <si>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</si>
  <si>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</si>
  <si>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</si>
  <si>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</si>
  <si>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</si>
  <si>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</si>
  <si>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</si>
  <si>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</si>
  <si>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</si>
  <si>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</si>
  <si>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</si>
  <si>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</si>
  <si>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</si>
  <si>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</si>
  <si>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</si>
  <si>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</si>
  <si>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</si>
  <si>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</si>
  <si>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</si>
  <si>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</si>
  <si>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</si>
  <si>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</si>
  <si>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</si>
  <si>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</si>
  <si>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</si>
  <si>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</si>
  <si>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</si>
  <si>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</si>
  <si>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</si>
  <si>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</si>
  <si>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</si>
  <si>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</si>
  <si>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</si>
  <si>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</si>
  <si>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</si>
  <si>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</si>
  <si>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</si>
  <si>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</si>
  <si>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</si>
  <si>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</si>
  <si>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</si>
  <si>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</si>
  <si>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</si>
  <si>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</si>
  <si>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</si>
  <si>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对外宣传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</si>
  <si>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</si>
  <si>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</si>
  <si>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</si>
  <si>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</si>
  <si>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</si>
  <si>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</si>
  <si>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</si>
  <si>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</si>
  <si>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</si>
  <si>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</si>
  <si>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</si>
  <si>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</si>
  <si>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</si>
  <si>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</si>
  <si>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</si>
  <si>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</si>
  <si>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</si>
  <si>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</si>
  <si>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</si>
  <si>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</si>
  <si>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</si>
  <si>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</si>
  <si>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</si>
  <si>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</si>
  <si>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</si>
  <si>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</si>
  <si>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</si>
  <si>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</si>
  <si>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</si>
  <si>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</si>
  <si>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</si>
  <si>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</si>
  <si>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</si>
  <si>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</si>
  <si>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</si>
  <si>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</si>
  <si>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</si>
  <si>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</si>
  <si>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</si>
  <si>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</si>
  <si>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</si>
  <si>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</si>
  <si>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</si>
  <si>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</si>
  <si>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</si>
  <si>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</si>
  <si>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</si>
  <si>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</si>
  <si>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</si>
  <si>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</si>
  <si>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</si>
  <si>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</si>
  <si>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</si>
  <si>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</si>
  <si>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</si>
  <si>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</si>
  <si>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</si>
  <si>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</si>
  <si>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</si>
  <si>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</si>
  <si>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</si>
  <si>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</si>
  <si>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</si>
  <si>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</si>
  <si>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</si>
  <si>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</si>
  <si>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</si>
  <si>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</si>
  <si>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</si>
  <si>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</si>
  <si>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</si>
  <si>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</si>
  <si>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</si>
  <si>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</si>
  <si>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</si>
  <si>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</si>
  <si>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</si>
  <si>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</si>
  <si>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</si>
  <si>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</si>
  <si>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</si>
  <si>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</si>
  <si>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</si>
  <si>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</si>
  <si>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</si>
  <si>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</si>
  <si>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</si>
  <si>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</si>
  <si>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</si>
  <si>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</si>
  <si>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</si>
  <si>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</si>
  <si>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</si>
  <si>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</si>
  <si>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</si>
  <si>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</si>
  <si>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</si>
  <si>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</si>
  <si>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</si>
  <si>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</si>
  <si>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</si>
  <si>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</si>
  <si>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</si>
  <si>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</si>
  <si>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</si>
  <si>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</si>
  <si>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</si>
  <si>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</si>
  <si>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</si>
  <si>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</si>
  <si>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</si>
  <si>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</si>
  <si>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</si>
  <si>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</si>
  <si>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</si>
  <si>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</si>
  <si>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</si>
  <si>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</si>
  <si>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</si>
  <si>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</si>
  <si>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</si>
  <si>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</si>
  <si>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</si>
  <si>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</si>
  <si>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</si>
  <si>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</si>
  <si>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</si>
  <si>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</si>
  <si>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</si>
  <si>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</si>
  <si>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</si>
  <si>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</si>
  <si>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</si>
  <si>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</si>
  <si>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</si>
  <si>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</si>
  <si>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</si>
  <si>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</si>
  <si>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</si>
  <si>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</si>
  <si>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</si>
  <si>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</si>
  <si>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</si>
  <si>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</si>
  <si>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</si>
  <si>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</si>
  <si>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</si>
  <si>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</si>
  <si>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</si>
  <si>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</si>
  <si>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</si>
  <si>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</si>
  <si>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</si>
  <si>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</si>
  <si>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</si>
  <si>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</si>
  <si>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</si>
  <si>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</si>
  <si>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</si>
  <si>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</si>
  <si>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</si>
  <si>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</si>
  <si>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</si>
  <si>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</si>
  <si>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</si>
  <si>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</si>
  <si>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</si>
  <si>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</si>
  <si>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</si>
  <si>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</si>
  <si>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</si>
  <si>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</si>
  <si>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</si>
  <si>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</si>
  <si>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</si>
  <si>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</si>
  <si>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</si>
  <si>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</si>
  <si>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</si>
  <si>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</si>
  <si>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</si>
  <si>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</si>
  <si>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</si>
  <si>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</si>
  <si>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</si>
  <si>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</si>
  <si>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</si>
  <si>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</si>
  <si>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</si>
  <si>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</si>
  <si>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</si>
  <si>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</si>
  <si>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</si>
  <si>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</si>
  <si>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</si>
  <si>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</si>
  <si>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</si>
  <si>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</si>
  <si>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</si>
  <si>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</si>
  <si>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</si>
  <si>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</si>
  <si>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</si>
  <si>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</si>
  <si>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</si>
  <si>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</si>
  <si>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</si>
  <si>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</si>
  <si>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</si>
  <si>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</si>
  <si>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</si>
  <si>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</si>
  <si>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</si>
  <si>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</si>
  <si>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</si>
  <si>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</si>
  <si>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</si>
  <si>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</si>
  <si>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</si>
  <si>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</si>
  <si>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</si>
  <si>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</si>
  <si>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</si>
  <si>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</si>
  <si>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</si>
  <si>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</si>
  <si>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</si>
  <si>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</si>
  <si>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</si>
  <si>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</si>
  <si>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</si>
  <si>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</si>
  <si>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</si>
  <si>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</si>
  <si>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</si>
  <si>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</si>
  <si>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</si>
  <si>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</si>
  <si>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</si>
  <si>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</si>
  <si>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</si>
  <si>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</si>
  <si>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</si>
  <si>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</si>
  <si>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</si>
  <si>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</si>
  <si>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</si>
  <si>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</si>
  <si>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</si>
  <si>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</si>
  <si>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</si>
  <si>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</si>
  <si>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</si>
  <si>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</si>
  <si>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</si>
  <si>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</si>
  <si>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</si>
  <si>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</si>
  <si>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</si>
  <si>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</si>
  <si>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</si>
  <si>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</si>
  <si>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</si>
  <si>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</si>
  <si>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</si>
  <si>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</si>
  <si>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</si>
  <si>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</si>
  <si>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</si>
  <si>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</si>
  <si>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</si>
  <si>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</si>
  <si>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</si>
  <si>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</si>
  <si>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</si>
  <si>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</si>
  <si>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</si>
  <si>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</si>
  <si>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</si>
  <si>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</si>
  <si>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</si>
  <si>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</si>
  <si>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</si>
  <si>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</si>
  <si>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</si>
  <si>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</si>
  <si>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</si>
  <si>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</si>
  <si>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</si>
  <si>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</si>
  <si>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</si>
  <si>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</si>
  <si>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</si>
  <si>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</si>
  <si>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</si>
  <si>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</si>
  <si>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</si>
  <si>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</si>
  <si>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</si>
  <si>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</si>
  <si>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</si>
  <si>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</si>
  <si>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</si>
  <si>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</si>
  <si>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</si>
  <si>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</si>
  <si>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</si>
  <si>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</si>
  <si>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</si>
  <si>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</si>
  <si>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>九、卫生健康支出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</si>
  <si>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</si>
  <si>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</si>
  <si>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</si>
  <si>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</si>
  <si>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</si>
  <si>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</si>
  <si>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</si>
  <si>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</si>
  <si>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</si>
  <si>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</si>
  <si>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</si>
  <si>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</si>
  <si>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</si>
  <si>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</si>
  <si>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</si>
  <si>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</si>
  <si>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</si>
  <si>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</si>
  <si>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</si>
  <si>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</si>
  <si>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</si>
  <si>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</si>
  <si>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</si>
  <si>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</si>
  <si>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</si>
  <si>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</si>
  <si>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</si>
  <si>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</si>
  <si>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</si>
  <si>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</si>
  <si>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</si>
  <si>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</si>
  <si>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</si>
  <si>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</si>
  <si>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</si>
  <si>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</si>
  <si>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</si>
  <si>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</si>
  <si>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</si>
  <si>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</si>
  <si>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</si>
  <si>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</si>
  <si>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</si>
  <si>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</si>
  <si>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</si>
  <si>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</si>
  <si>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</si>
  <si>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</si>
  <si>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</si>
  <si>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</si>
  <si>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</si>
  <si>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</si>
  <si>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</si>
  <si>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</si>
  <si>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</si>
  <si>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</si>
  <si>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</si>
  <si>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</si>
  <si>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</si>
  <si>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</si>
  <si>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其他卫生健康支出</t>
  </si>
  <si>
    <t>十、节能环保支出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</si>
  <si>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</si>
  <si>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</si>
  <si>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</si>
  <si>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</si>
  <si>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</si>
  <si>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</si>
  <si>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</si>
  <si>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</si>
  <si>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</si>
  <si>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</si>
  <si>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</si>
  <si>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</si>
  <si>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</si>
  <si>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</si>
  <si>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</si>
  <si>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</si>
  <si>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</si>
  <si>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</si>
  <si>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</si>
  <si>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</si>
  <si>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</si>
  <si>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</si>
  <si>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</si>
  <si>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</si>
  <si>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</si>
  <si>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</si>
  <si>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</si>
  <si>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</si>
  <si>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</si>
  <si>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</si>
  <si>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</si>
  <si>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</si>
  <si>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</si>
  <si>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</si>
  <si>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</si>
  <si>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</si>
  <si>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</si>
  <si>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</si>
  <si>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</si>
  <si>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</si>
  <si>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</si>
  <si>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</si>
  <si>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</si>
  <si>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</si>
  <si>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</si>
  <si>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</si>
  <si>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</si>
  <si>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</si>
  <si>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</si>
  <si>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</si>
  <si>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</si>
  <si>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</si>
  <si>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</si>
  <si>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</si>
  <si>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</si>
  <si>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</si>
  <si>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</si>
  <si>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</si>
  <si>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</si>
  <si>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</si>
  <si>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</si>
  <si>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</si>
  <si>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</si>
  <si>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</si>
  <si>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</si>
  <si>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</si>
  <si>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</si>
  <si>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</si>
  <si>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</si>
  <si>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</si>
  <si>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</si>
  <si>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</si>
  <si>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</si>
  <si>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</si>
  <si>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</si>
  <si>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</si>
  <si>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</si>
  <si>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</si>
  <si>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</si>
  <si>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</si>
  <si>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</si>
  <si>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>十二、农林水支出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</si>
  <si>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</si>
  <si>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</si>
  <si>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</si>
  <si>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</si>
  <si>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</si>
  <si>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</si>
  <si>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</si>
  <si>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</si>
  <si>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</si>
  <si>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</si>
  <si>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</si>
  <si>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</si>
  <si>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</si>
  <si>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</si>
  <si>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</si>
  <si>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</si>
  <si>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</si>
  <si>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</si>
  <si>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</si>
  <si>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</si>
  <si>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</si>
  <si>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</si>
  <si>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</si>
  <si>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</si>
  <si>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</si>
  <si>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</si>
  <si>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</si>
  <si>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</si>
  <si>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</si>
  <si>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</si>
  <si>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</si>
  <si>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</si>
  <si>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</si>
  <si>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</si>
  <si>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</si>
  <si>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</si>
  <si>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</si>
  <si>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</si>
  <si>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</si>
  <si>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林业草原防灾减灾</t>
  </si>
  <si>
    <t xml:space="preserve">      国家公园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</si>
  <si>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</si>
  <si>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</si>
  <si>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</si>
  <si>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</si>
  <si>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</si>
  <si>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</si>
  <si>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</si>
  <si>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</si>
  <si>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</si>
  <si>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</si>
  <si>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</si>
  <si>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</si>
  <si>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</si>
  <si>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</si>
  <si>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</si>
  <si>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</si>
  <si>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</si>
  <si>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</si>
  <si>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</si>
  <si>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</si>
  <si>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</si>
  <si>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</si>
  <si>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</si>
  <si>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</si>
  <si>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</si>
  <si>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</si>
  <si>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</si>
  <si>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</si>
  <si>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</si>
  <si>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</si>
  <si>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</si>
  <si>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 “三西”农业建设专项补助</t>
  </si>
  <si>
    <t xml:space="preserve">      扶贫事业机构</t>
  </si>
  <si>
    <t xml:space="preserve">      其他扶贫支出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</si>
  <si>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</si>
  <si>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</si>
  <si>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</si>
  <si>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</si>
  <si>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</si>
  <si>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</si>
  <si>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</si>
  <si>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</si>
  <si>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</si>
  <si>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</si>
  <si>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</si>
  <si>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</si>
  <si>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</si>
  <si>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</si>
  <si>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</si>
  <si>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</si>
  <si>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</si>
  <si>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</si>
  <si>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</si>
  <si>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</si>
  <si>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>十三、交通运输支出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</si>
  <si>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</si>
  <si>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</si>
  <si>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</si>
  <si>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</si>
  <si>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</si>
  <si>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</si>
  <si>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</si>
  <si>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</si>
  <si>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</si>
  <si>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</si>
  <si>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</si>
  <si>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</si>
  <si>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</si>
  <si>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</si>
  <si>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</si>
  <si>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</si>
  <si>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</si>
  <si>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</si>
  <si>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</si>
  <si>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</si>
  <si>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</si>
  <si>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</si>
  <si>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</si>
  <si>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</si>
  <si>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</si>
  <si>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</si>
  <si>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</si>
  <si>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</si>
  <si>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</si>
  <si>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</si>
  <si>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</si>
  <si>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</si>
  <si>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</si>
  <si>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</si>
  <si>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</si>
  <si>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</si>
  <si>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</si>
  <si>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</si>
  <si>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</si>
  <si>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</si>
  <si>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</si>
  <si>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</si>
  <si>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</si>
  <si>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</si>
  <si>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</si>
  <si>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</si>
  <si>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</si>
  <si>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</si>
  <si>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</si>
  <si>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</si>
  <si>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>十四、资源勘探工业信息等支出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</si>
  <si>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</si>
  <si>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</si>
  <si>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</si>
  <si>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</si>
  <si>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</si>
  <si>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</si>
  <si>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</si>
  <si>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</si>
  <si>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</si>
  <si>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</si>
  <si>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</si>
  <si>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</si>
  <si>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</si>
  <si>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</si>
  <si>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</si>
  <si>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</si>
  <si>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</si>
  <si>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</si>
  <si>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</si>
  <si>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</si>
  <si>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</si>
  <si>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</si>
  <si>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</si>
  <si>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</si>
  <si>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</si>
  <si>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</si>
  <si>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</si>
  <si>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</si>
  <si>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</si>
  <si>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</si>
  <si>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</si>
  <si>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</si>
  <si>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</si>
  <si>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</si>
  <si>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</si>
  <si>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</si>
  <si>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</si>
  <si>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</si>
  <si>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</si>
  <si>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</si>
  <si>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</si>
  <si>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</si>
  <si>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</si>
  <si>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</si>
  <si>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>十五、商业服务业等支出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</si>
  <si>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</si>
  <si>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</si>
  <si>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</si>
  <si>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</si>
  <si>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</si>
  <si>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</si>
  <si>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</si>
  <si>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</si>
  <si>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</si>
  <si>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</si>
  <si>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</si>
  <si>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</si>
  <si>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>十六、金融支出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</si>
  <si>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</si>
  <si>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</si>
  <si>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</si>
  <si>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</si>
  <si>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</si>
  <si>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</si>
  <si>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</si>
  <si>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</si>
  <si>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</si>
  <si>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</si>
  <si>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</si>
  <si>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</si>
  <si>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</si>
  <si>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</si>
  <si>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</si>
  <si>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</si>
  <si>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</si>
  <si>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</si>
  <si>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</si>
  <si>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</si>
  <si>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</si>
  <si>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</si>
  <si>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</si>
  <si>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</si>
  <si>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</si>
  <si>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>十七、援助其他地区支出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</si>
  <si>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</si>
  <si>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</si>
  <si>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</si>
  <si>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</si>
  <si>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</si>
  <si>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农业</t>
  </si>
  <si>
    <t xml:space="preserve">    交通运输</t>
  </si>
  <si>
    <t xml:space="preserve">    住房保障</t>
  </si>
  <si>
    <t xml:space="preserve">    其他支出</t>
  </si>
  <si>
    <t>十八、自然资源海洋气象等支出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</si>
  <si>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</si>
  <si>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</si>
  <si>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</si>
  <si>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</si>
  <si>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</si>
  <si>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</si>
  <si>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</si>
  <si>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</si>
  <si>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</si>
  <si>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</si>
  <si>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</si>
  <si>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地质勘查基金（周转金）支出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</si>
  <si>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</si>
  <si>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</si>
  <si>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</si>
  <si>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</si>
  <si>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</si>
  <si>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</si>
  <si>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</si>
  <si>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</si>
  <si>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</si>
  <si>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</si>
  <si>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</si>
  <si>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</si>
  <si>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</si>
  <si>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</si>
  <si>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</si>
  <si>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</si>
  <si>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</si>
  <si>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</si>
  <si>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</si>
  <si>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</si>
  <si>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</si>
  <si>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</si>
  <si>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</si>
  <si>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</si>
  <si>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>十九、住房保障支出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</si>
  <si>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</si>
  <si>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</si>
  <si>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</si>
  <si>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</si>
  <si>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</si>
  <si>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</si>
  <si>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</si>
  <si>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</si>
  <si>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</si>
  <si>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</si>
  <si>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</si>
  <si>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</si>
  <si>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</si>
  <si>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</si>
  <si>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</si>
  <si>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</si>
  <si>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</si>
  <si>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</si>
  <si>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</si>
  <si>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>二十、粮油物资储备支出</t>
  </si>
  <si>
    <t xml:space="preserve">    粮油物资事务</t>
  </si>
  <si>
    <t xml:space="preserve">      财务与审计支出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</si>
  <si>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</si>
  <si>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</si>
  <si>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</si>
  <si>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</si>
  <si>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</si>
  <si>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</si>
  <si>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</si>
  <si>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</si>
  <si>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</si>
  <si>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</si>
  <si>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</si>
  <si>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</si>
  <si>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</si>
  <si>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</si>
  <si>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</si>
  <si>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</si>
  <si>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</si>
  <si>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</si>
  <si>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</si>
  <si>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</si>
  <si>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</si>
  <si>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储备粮（油）库建设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</si>
  <si>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</si>
  <si>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</si>
  <si>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</si>
  <si>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</si>
  <si>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</si>
  <si>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</si>
  <si>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</si>
  <si>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</si>
  <si>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</si>
  <si>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</si>
  <si>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</si>
  <si>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</si>
  <si>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</si>
  <si>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</si>
  <si>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</si>
  <si>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>二十一、灾害防治及应急管理支出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</si>
  <si>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</si>
  <si>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</si>
  <si>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</si>
  <si>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</si>
  <si>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</si>
  <si>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</si>
  <si>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</si>
  <si>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</si>
  <si>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</si>
  <si>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</si>
  <si>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</si>
  <si>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</si>
  <si>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</si>
  <si>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</si>
  <si>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</si>
  <si>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</si>
  <si>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</si>
  <si>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</si>
  <si>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</si>
  <si>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</si>
  <si>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</si>
  <si>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</si>
  <si>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</si>
  <si>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</si>
  <si>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</si>
  <si>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</si>
  <si>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</si>
  <si>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</si>
  <si>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</si>
  <si>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</si>
  <si>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</si>
  <si>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</si>
  <si>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</si>
  <si>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</si>
  <si>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</si>
  <si>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</si>
  <si>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</si>
  <si>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>二十二、预备费</t>
  </si>
  <si>
    <t>二十三、债务付息支出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</si>
  <si>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</si>
  <si>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</si>
  <si>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</si>
  <si>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</si>
  <si>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</si>
  <si>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二十四、债务发行费用支出</t>
  </si>
  <si>
    <t xml:space="preserve">    地方政府一般债务发行费用支出</t>
  </si>
  <si>
    <t>二十五、其他支出</t>
  </si>
  <si>
    <t xml:space="preserve">    年初预留</t>
  </si>
  <si>
    <t>二十六、债务还本支出</t>
  </si>
  <si>
    <t>支出合计</t>
  </si>
  <si>
    <t>表六</t>
  </si>
  <si>
    <t>2023年区本级一般公共预算基本支出预算表                  （按政府预算支出经济分类科目）</t>
  </si>
  <si>
    <t>项   目</t>
  </si>
  <si>
    <t>机关工资福利支出</t>
  </si>
  <si>
    <t>工资奖金津补贴</t>
  </si>
  <si>
    <t>社会保障缴费</t>
  </si>
  <si>
    <t>住房公积金</t>
  </si>
  <si>
    <t>其他工资福利支出</t>
  </si>
  <si>
    <t>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</si>
  <si>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</si>
  <si>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</si>
  <si>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</si>
  <si>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</si>
  <si>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</si>
  <si>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</si>
  <si>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</si>
  <si>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</si>
  <si>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</si>
  <si>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</si>
  <si>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机关资本性支出（一）</t>
  </si>
  <si>
    <t>公务用车购置</t>
  </si>
  <si>
    <t>设备购置</t>
  </si>
  <si>
    <t>其他资本性支出</t>
  </si>
  <si>
    <t>对事业单位经常性补助</t>
  </si>
  <si>
    <t>工资福利支出</t>
  </si>
  <si>
    <t>商品和服务支出</t>
  </si>
  <si>
    <t>对事业单位资本性补助</t>
  </si>
  <si>
    <t>资本性支出（一）</t>
  </si>
  <si>
    <t>对个人和家庭的补助</t>
  </si>
  <si>
    <t>社会福利和救助</t>
  </si>
  <si>
    <t>助学金</t>
  </si>
  <si>
    <t>离退休费</t>
  </si>
  <si>
    <t>其他对个人和家庭的补助</t>
  </si>
  <si>
    <t>表七</t>
  </si>
  <si>
    <t>区本级2023年“三公”经费预算表</t>
  </si>
  <si>
    <t>本年预算数</t>
  </si>
  <si>
    <t>上年预算数</t>
  </si>
  <si>
    <t>增减（%）</t>
  </si>
  <si>
    <t>因公出国(境)费用</t>
  </si>
  <si>
    <t>公务用车购置和运行费</t>
  </si>
  <si>
    <t>其中：公务用车运行维护费</t>
  </si>
  <si>
    <t>总计</t>
  </si>
  <si>
    <t>注：2023年三公经费预算数为146万元，比上年预算数减少15.12%。其中：公务接待费预算数为87万元，比上年预算数持平；公务用车购置和运行费59万元，比上年预算数下降30.59%。</t>
  </si>
  <si>
    <t>表八</t>
  </si>
  <si>
    <t>2023年一般公共预算税收返还和转移支付预算情况（分项目）</t>
  </si>
  <si>
    <t>项目名称</t>
  </si>
  <si>
    <t>预算数</t>
  </si>
  <si>
    <t>转移性收入</t>
  </si>
  <si>
    <t xml:space="preserve">  上级补助收入</t>
  </si>
  <si>
    <t xml:space="preserve">    返还性收入</t>
  </si>
  <si>
    <t xml:space="preserve">      所得税基数返还收入 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</si>
  <si>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</si>
  <si>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</si>
  <si>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</si>
  <si>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增值税五五分享税收返还收入</t>
  </si>
  <si>
    <t xml:space="preserve">      其他税收返还收入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</si>
  <si>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</si>
  <si>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</si>
  <si>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</si>
  <si>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</si>
  <si>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</si>
  <si>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</si>
  <si>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</si>
  <si>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</si>
  <si>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</si>
  <si>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</si>
  <si>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</si>
  <si>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</si>
  <si>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</si>
  <si>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贫困地区转移支付收入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</si>
  <si>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</si>
  <si>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</si>
  <si>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</si>
  <si>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</si>
  <si>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</si>
  <si>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</si>
  <si>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</si>
  <si>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</si>
  <si>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医疗卫生共同财政事权转移支付收入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</si>
  <si>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</si>
  <si>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</si>
  <si>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</si>
  <si>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</si>
  <si>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资源勘探工业信息等共同财政事权转移支付收入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</si>
  <si>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</si>
  <si>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</si>
  <si>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</si>
  <si>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</si>
  <si>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</si>
  <si>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</si>
  <si>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增值税留抵退税转移支付收入</t>
  </si>
  <si>
    <t xml:space="preserve">      其他退税减税降费转移支付收入</t>
  </si>
  <si>
    <t xml:space="preserve">      其他共同财政事权转移支付收入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</si>
  <si>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</si>
  <si>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</si>
  <si>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</si>
  <si>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</si>
  <si>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</si>
  <si>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</si>
  <si>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</si>
  <si>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</si>
  <si>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</si>
  <si>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</si>
  <si>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</si>
  <si>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</si>
  <si>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</si>
  <si>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</si>
  <si>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</si>
  <si>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资源勘探工业信息等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</si>
  <si>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</si>
  <si>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</si>
  <si>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</si>
  <si>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</si>
  <si>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</si>
  <si>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</si>
  <si>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</si>
  <si>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t>表九</t>
  </si>
  <si>
    <t>2023年市对示范区转移支付预算表（分地区）</t>
  </si>
  <si>
    <t>市县</t>
  </si>
  <si>
    <t>税收返还</t>
  </si>
  <si>
    <t>一般性转移支付</t>
  </si>
  <si>
    <t>专项转移支付</t>
  </si>
  <si>
    <t>区级</t>
  </si>
  <si>
    <t>表十</t>
  </si>
  <si>
    <t>城乡一体化示范区2021年和2022年政府一般债务余额情况表</t>
  </si>
  <si>
    <t>执行数</t>
  </si>
  <si>
    <t>一、2021年末政府一般债务限额</t>
  </si>
  <si>
    <t>二、2021年末政府一般债务余额实际数</t>
  </si>
  <si>
    <t>三、2022年末政府一般债务限额</t>
  </si>
  <si>
    <t>四、2022年政府一般债务接受转贷额</t>
  </si>
  <si>
    <t>五、2022年政府一般债务还本额</t>
  </si>
  <si>
    <t>六、2022年末政府一般债务余额执行数</t>
  </si>
  <si>
    <t>表十一</t>
  </si>
  <si>
    <t>2023年城乡一体化示范区政府性基金收支预算总表</t>
  </si>
  <si>
    <t>港口建设费收入</t>
  </si>
  <si>
    <t>文化体育与传媒支出</t>
  </si>
  <si>
    <t>新型墙体材料专项基金收入</t>
  </si>
  <si>
    <t xml:space="preserve">  国家电影事业发展专项资金安排的支出</t>
  </si>
  <si>
    <t>国家电影事业发展专项资金收入</t>
  </si>
  <si>
    <t>城市公用事业附加收入</t>
  </si>
  <si>
    <t xml:space="preserve">  大中型水库移民后期扶持基金支出</t>
  </si>
  <si>
    <t>国有土地收益基金收入</t>
  </si>
  <si>
    <t xml:space="preserve">  小型水库移民扶助基金安排的支出</t>
  </si>
  <si>
    <t>农业土地开发资金收入</t>
  </si>
  <si>
    <t>国有土地使用权出让收入</t>
  </si>
  <si>
    <t xml:space="preserve">  国有土地使用权出让收入安排的支出</t>
  </si>
  <si>
    <t>大中型水库库区基金收入</t>
  </si>
  <si>
    <t xml:space="preserve">  国有土地收益基金收入安排的支出</t>
  </si>
  <si>
    <t>彩票公益金收入</t>
  </si>
  <si>
    <t xml:space="preserve">  农业土地开发资金安排的支出</t>
  </si>
  <si>
    <t>城市基础设施配套费收入</t>
  </si>
  <si>
    <t xml:space="preserve">  城市基础设施配套费安排的支出</t>
  </si>
  <si>
    <t>小型水库移民扶助基金收入</t>
  </si>
  <si>
    <t xml:space="preserve">  污水处理费安排的支出</t>
  </si>
  <si>
    <t>重大水利工程建设基金收入</t>
  </si>
  <si>
    <t>车辆通行费</t>
  </si>
  <si>
    <t xml:space="preserve">  大中型水库库区基金安排的支出</t>
  </si>
  <si>
    <t>污水处理费收入</t>
  </si>
  <si>
    <t xml:space="preserve">  国家重大水利工程建设基金安排的支出</t>
  </si>
  <si>
    <t>彩票发行机构和彩票销售机构的业务费用</t>
  </si>
  <si>
    <t>其他政府性基金收入</t>
  </si>
  <si>
    <t xml:space="preserve">  车辆通行费安排的支出</t>
  </si>
  <si>
    <t xml:space="preserve">    散装水泥专项资金安排的支出</t>
  </si>
  <si>
    <t xml:space="preserve">  旅游发展基金支出</t>
  </si>
  <si>
    <t xml:space="preserve">  其他政府性基金安排的支出</t>
  </si>
  <si>
    <t xml:space="preserve">  彩票公益金安排的支出</t>
  </si>
  <si>
    <t xml:space="preserve">  彩票发行销售机构业务费安排的支出</t>
  </si>
  <si>
    <t>本年收入合计</t>
  </si>
  <si>
    <t>本年支出合计</t>
  </si>
  <si>
    <t>转移性支出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</si>
  <si>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</si>
  <si>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</si>
  <si>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</si>
  <si>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</si>
  <si>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</si>
  <si>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</si>
  <si>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 调入资金</t>
  </si>
  <si>
    <t xml:space="preserve"> 调出资金</t>
  </si>
  <si>
    <t xml:space="preserve">    其中：地方政府性基金调入专项收入</t>
  </si>
  <si>
    <t xml:space="preserve"> 地方政府专项债务还本支出</t>
  </si>
  <si>
    <t xml:space="preserve">  地方政府专项债务收入</t>
  </si>
  <si>
    <t xml:space="preserve"> 地方政府专项债务转贷支出</t>
  </si>
  <si>
    <t xml:space="preserve">  地方政府专项债务转贷收入</t>
  </si>
  <si>
    <t>表十二</t>
  </si>
  <si>
    <t>2023年城乡一体化示范区政府性基金收入预算表</t>
  </si>
  <si>
    <t>比上年增长%(可比口径)</t>
  </si>
  <si>
    <t>表十三</t>
  </si>
  <si>
    <t>2023年城乡一体化示范区政府性基金支出预算表</t>
  </si>
  <si>
    <t>比上年增长%</t>
  </si>
  <si>
    <r>
      <t xml:space="preserve">  </t>
    </r>
    <r>
      <rPr>
        <sz val="12"/>
        <rFont val="宋体"/>
        <family val="0"/>
      </rPr>
      <t>国家电影事业发展专项资金安排的支出</t>
    </r>
  </si>
  <si>
    <t xml:space="preserve">  国有土地收益基金安排的支出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</si>
  <si>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农业土地开发资金安排的支出</t>
    </r>
  </si>
  <si>
    <t>合      计</t>
  </si>
  <si>
    <t>表十四</t>
  </si>
  <si>
    <t>2023年区本级政府性基金支出预算明细表</t>
  </si>
  <si>
    <t>当年收入   安排数</t>
  </si>
  <si>
    <t>上级补助   收入安排数</t>
  </si>
  <si>
    <t>一、文化体育与传媒支出</t>
  </si>
  <si>
    <t xml:space="preserve"> 其他国家电影事业发展专项资金安排的支出</t>
  </si>
  <si>
    <t>二、社会保障和就业支出</t>
  </si>
  <si>
    <t xml:space="preserve">   大中型水库移民后期扶持基金支出</t>
  </si>
  <si>
    <t xml:space="preserve">       移民补助</t>
  </si>
  <si>
    <t xml:space="preserve">       基础设施建设和经济发展</t>
  </si>
  <si>
    <t>三、城乡社区支出</t>
  </si>
  <si>
    <r>
      <t xml:space="preserve"> </t>
    </r>
    <r>
      <rPr>
        <sz val="12"/>
        <rFont val="宋体"/>
        <family val="0"/>
      </rPr>
      <t xml:space="preserve"> 国有土地使用权出让收入安排的支出</t>
    </r>
  </si>
  <si>
    <t xml:space="preserve">   征地和拆迁补偿支出</t>
  </si>
  <si>
    <t xml:space="preserve">   土地开发支出</t>
  </si>
  <si>
    <t xml:space="preserve"> 城市建设支出</t>
  </si>
  <si>
    <t xml:space="preserve"> 补助被耕地农民支出</t>
  </si>
  <si>
    <t xml:space="preserve"> 土地出让业务支出</t>
  </si>
  <si>
    <t xml:space="preserve"> 棚户区改造支出</t>
  </si>
  <si>
    <t xml:space="preserve"> 公共租赁住房支出</t>
  </si>
  <si>
    <t xml:space="preserve">    征地和拆迁补偿支出</t>
  </si>
  <si>
    <t xml:space="preserve">  农业土地开发资金收入安排的支出</t>
  </si>
  <si>
    <t xml:space="preserve">  城市基础设施配套费收入安排的支出</t>
  </si>
  <si>
    <t xml:space="preserve">    城市公共设施</t>
  </si>
  <si>
    <t xml:space="preserve">    其他城市基础设施配套费安排的支出</t>
  </si>
  <si>
    <t xml:space="preserve">  污水处理费收入安排的支出</t>
  </si>
  <si>
    <t>四、农林水支出</t>
  </si>
  <si>
    <t xml:space="preserve">    大中型水库库区基金安排的支出</t>
  </si>
  <si>
    <t>五、其他支出</t>
  </si>
  <si>
    <t xml:space="preserve">     用于社会福利的彩票公益金支出</t>
  </si>
  <si>
    <t xml:space="preserve">     用于残疾人事业的彩票公益金支出</t>
  </si>
  <si>
    <t xml:space="preserve">     用于城乡医疗救助的彩票公益金支出</t>
  </si>
  <si>
    <t>表十五</t>
  </si>
  <si>
    <t>2023年政府性基金转移支付预算表（分项目）</t>
  </si>
  <si>
    <t>市对示范区转移支付</t>
  </si>
  <si>
    <t>文化体育与传媒类</t>
  </si>
  <si>
    <t>国家电影事业发展专项资金收入安排的支出</t>
  </si>
  <si>
    <t>社会保障和就业类</t>
  </si>
  <si>
    <t>大中型水库移民后期扶持基金支出</t>
  </si>
  <si>
    <t>城乡社区和住房保障类</t>
  </si>
  <si>
    <t>国有土地使用权出让收入安排的支出</t>
  </si>
  <si>
    <t>其他资金类</t>
  </si>
  <si>
    <r>
      <t xml:space="preserve"> </t>
    </r>
    <r>
      <rPr>
        <sz val="12"/>
        <rFont val="宋体"/>
        <family val="0"/>
      </rPr>
      <t xml:space="preserve">  彩票发行销售机构业务费安排的支出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</si>
  <si>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彩票公益金收入安排的支出</t>
    </r>
  </si>
  <si>
    <t>表十六</t>
  </si>
  <si>
    <t>2023年市对示范区政府性基金转移支付（分地区）</t>
  </si>
  <si>
    <t>金额</t>
  </si>
  <si>
    <t xml:space="preserve">  区本级</t>
  </si>
  <si>
    <t>表十七</t>
  </si>
  <si>
    <t>城乡一体化示范区2021年和2022年政府专项债务余额情况表</t>
  </si>
  <si>
    <t>一、2021年末政府专项债务限额</t>
  </si>
  <si>
    <t>二、2021年末政府专项债务余额实际数</t>
  </si>
  <si>
    <t>三、2022年末政府专项债务限额</t>
  </si>
  <si>
    <t>四、2022年政府专项债务接受转贷额</t>
  </si>
  <si>
    <t>五、2022年政府专项债务还本额</t>
  </si>
  <si>
    <t>六、2022年末政府专项债务余额执行数</t>
  </si>
  <si>
    <t>表十八</t>
  </si>
  <si>
    <t>2023年城乡一体化示范区社会保险基金收支预算总表</t>
  </si>
  <si>
    <t>机关事业单位基本养老保险基金收入</t>
  </si>
  <si>
    <t>机关事业单位基本养老保险基金支出</t>
  </si>
  <si>
    <t>机关事业单位基本养老保险费收入</t>
  </si>
  <si>
    <t>基本养老金支出</t>
  </si>
  <si>
    <t>机关事业单位基本养老保险基金财政补助收入</t>
  </si>
  <si>
    <t>机关事业单位基本养老保险基金其他支出</t>
  </si>
  <si>
    <t>机关事业单位基本养老保险基金利息收入</t>
  </si>
  <si>
    <t>机关事业单位养老保险基金其他支出</t>
  </si>
  <si>
    <t>机关事业单位基本养老保险基金委托投资收益</t>
  </si>
  <si>
    <t>机关事业单位养老保险基金转移支出</t>
  </si>
  <si>
    <t>机关事业单位养老保险基金其他收入</t>
  </si>
  <si>
    <t>机关事业单位养老保险基金转移收入</t>
  </si>
  <si>
    <t>城镇职工基本医疗保险基金收入</t>
  </si>
  <si>
    <t>城镇职工基本医疗保险基金支出</t>
  </si>
  <si>
    <t>城镇职工基本医疗保险费收入</t>
  </si>
  <si>
    <t>城镇职工基本医疗保险统筹基金支出</t>
  </si>
  <si>
    <t>城镇职工基本医疗保险基金财政补贴收入</t>
  </si>
  <si>
    <t>城镇职工基本医疗保险个人账户基金支出</t>
  </si>
  <si>
    <t>城镇职工基本医疗保险基金利息收入</t>
  </si>
  <si>
    <t>城镇职工基本医疗保险基金其他支出</t>
  </si>
  <si>
    <t>城镇职工基本医疗保险基金转移收入</t>
  </si>
  <si>
    <t>城镇职工基本医疗保险基金转移支出</t>
  </si>
  <si>
    <t>城乡居民基本医疗保险基金收入</t>
  </si>
  <si>
    <t>城乡居民基本医疗保险基金支出</t>
  </si>
  <si>
    <t>基本医疗保险费收入</t>
  </si>
  <si>
    <t>基本医疗保险待遇支出</t>
  </si>
  <si>
    <t>利息收入</t>
  </si>
  <si>
    <t>大病保险支出</t>
  </si>
  <si>
    <t>财政补贴收入</t>
  </si>
  <si>
    <t>工伤保险基金收入</t>
  </si>
  <si>
    <t>工伤保险基金支出</t>
  </si>
  <si>
    <t xml:space="preserve">   工伤保险费收入</t>
  </si>
  <si>
    <t xml:space="preserve">   工伤保险待遇支出</t>
  </si>
  <si>
    <t xml:space="preserve">   工伤保险基金财政补贴收入</t>
  </si>
  <si>
    <t>　 劳动能力鉴定支出</t>
  </si>
  <si>
    <t xml:space="preserve">   工伤保险基金利息收入</t>
  </si>
  <si>
    <t xml:space="preserve">   工伤预防费用支出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</si>
  <si>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工伤保险基金其他收入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</si>
  <si>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工伤保险基金其他支出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</si>
  <si>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工伤保险基金下级上解收入</t>
    </r>
  </si>
  <si>
    <t xml:space="preserve">   工伤保险基金上解上级支出</t>
  </si>
  <si>
    <t>失业保险基金收入</t>
  </si>
  <si>
    <t>失业保险基金支出</t>
  </si>
  <si>
    <t xml:space="preserve">   失业保险费收入</t>
  </si>
  <si>
    <t>失业保险金支出</t>
  </si>
  <si>
    <t xml:space="preserve">   失业保险基金财政补贴收入</t>
  </si>
  <si>
    <t>医疗保险费支出</t>
  </si>
  <si>
    <t xml:space="preserve">   失业保险基金利息收入</t>
  </si>
  <si>
    <t>丧葬抚恤补助支出</t>
  </si>
  <si>
    <t xml:space="preserve">   失业保险基金转移收入</t>
  </si>
  <si>
    <t>职业培训支出</t>
  </si>
  <si>
    <t xml:space="preserve">   失业保险基金下级上解收入</t>
  </si>
  <si>
    <t>失业保险基金上解上级支出</t>
  </si>
  <si>
    <t xml:space="preserve">   失业保险基金上级补助收入</t>
  </si>
  <si>
    <t>稳定岗位补贴支出</t>
  </si>
  <si>
    <t xml:space="preserve">  技能提升补贴支出</t>
  </si>
  <si>
    <t xml:space="preserve">  其他费用支出</t>
  </si>
  <si>
    <t>城乡居民基本养老保险基金收入</t>
  </si>
  <si>
    <t>城乡居民基本养老保险基金支出</t>
  </si>
  <si>
    <t xml:space="preserve">   个人缴费收入</t>
  </si>
  <si>
    <t xml:space="preserve">   基本养老金支出</t>
  </si>
  <si>
    <t xml:space="preserve">   利息收入</t>
  </si>
  <si>
    <t xml:space="preserve">   个人账户养老金支出</t>
  </si>
  <si>
    <t xml:space="preserve">   财政补贴收入</t>
  </si>
  <si>
    <t xml:space="preserve">   转移支出</t>
  </si>
  <si>
    <t xml:space="preserve">   转移收入</t>
  </si>
  <si>
    <t xml:space="preserve">   丧葬补助支出</t>
  </si>
  <si>
    <t>委托投资收益</t>
  </si>
  <si>
    <t>上年结转收入</t>
  </si>
  <si>
    <t>年终结余</t>
  </si>
  <si>
    <t>表十九</t>
  </si>
  <si>
    <t>2023年城乡一体化示范区社会保险基金收入预算表</t>
  </si>
  <si>
    <t>企业职工基本养老保险基金收入</t>
  </si>
  <si>
    <t>企业职工基本养老保险费收入</t>
  </si>
  <si>
    <t>企业职工基本养老保险基金财政补贴收入</t>
  </si>
  <si>
    <t>企业职工基本养老保险基金利息收入</t>
  </si>
  <si>
    <t>企业职工基本养老保险基金其他收入</t>
  </si>
  <si>
    <t>企业职工基本养老保险转移收入</t>
  </si>
  <si>
    <t>企业职工基本养老保险基金委托投资收益</t>
  </si>
  <si>
    <t>企业职工基本养老保险基金上级补助收入</t>
  </si>
  <si>
    <t>生育保险基金收入</t>
  </si>
  <si>
    <t xml:space="preserve">   生育保险费收入</t>
  </si>
  <si>
    <t xml:space="preserve">   生育保险基金补贴收入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</si>
  <si>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生育保险基金利息收入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</si>
  <si>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生育保险基金其他收入</t>
    </r>
  </si>
  <si>
    <t>表二十</t>
  </si>
  <si>
    <t>2023年城乡一体化示范区社会保险基金支出预算表</t>
  </si>
  <si>
    <t>企业职工基本养老保险基金支出</t>
  </si>
  <si>
    <t>医疗补助金支出</t>
  </si>
  <si>
    <t>企业职工基本养老保险基金其他支出</t>
  </si>
  <si>
    <t>企业职工基本养老保险转移支出</t>
  </si>
  <si>
    <t>生育保险基金支出</t>
  </si>
  <si>
    <t xml:space="preserve">   生育医疗费用支出</t>
  </si>
  <si>
    <t xml:space="preserve">   生育津贴支出</t>
  </si>
  <si>
    <r>
      <t xml:space="preserve"> </t>
    </r>
    <r>
      <rPr>
        <sz val="12"/>
        <rFont val="宋体"/>
        <family val="0"/>
      </rPr>
      <t xml:space="preserve">  生育</t>
    </r>
    <r>
      <rPr>
        <sz val="12"/>
        <rFont val="宋体"/>
        <family val="0"/>
      </rPr>
      <t>保险基金其他支出</t>
    </r>
  </si>
  <si>
    <t>表二十一</t>
  </si>
  <si>
    <t>2023年城乡一体化示范区社会保险基金结余预算表</t>
  </si>
  <si>
    <t>单位:万元</t>
  </si>
  <si>
    <t>2022年执行数</t>
  </si>
  <si>
    <t>为上年执行数%</t>
  </si>
  <si>
    <t>企业职工基本养老保险基金本年收支结余</t>
  </si>
  <si>
    <t>企业职工基本养老保险基金年末滚存结余</t>
  </si>
  <si>
    <t>城乡居民基本养老保险基金本年收支结余</t>
  </si>
  <si>
    <t>城乡居民基本养老保险基金年末滚存结余</t>
  </si>
  <si>
    <t>机关事业单位基本养老保险基金本年收支结余</t>
  </si>
  <si>
    <t>机关事业单位基本养老保险基金年末滚存结余</t>
  </si>
  <si>
    <t>城镇职工基本医疗保险基金本年收支结余</t>
  </si>
  <si>
    <t>城镇职工基本医疗保险基金年末滚存结余</t>
  </si>
  <si>
    <t>城乡居民基本医疗保险基金本年收支结余</t>
  </si>
  <si>
    <t>城乡居民基本医疗保险基金年末滚存结余</t>
  </si>
  <si>
    <t>工伤保险基金本年收支结余</t>
  </si>
  <si>
    <t>工伤保险基金年末滚存结余</t>
  </si>
  <si>
    <t>失业保险基金本年收支结余</t>
  </si>
  <si>
    <t>失业保险基金年末滚存结余</t>
  </si>
  <si>
    <t>生育保险基金本年收支结余</t>
  </si>
  <si>
    <t>生育保险基金年末滚存结余</t>
  </si>
  <si>
    <t>全市社会保险基金本年收支结余</t>
  </si>
  <si>
    <t>全市社会保险基金年末滚存结余</t>
  </si>
  <si>
    <t>表二十二</t>
  </si>
  <si>
    <t>2023年示范区国有资本经营收支预算总表</t>
  </si>
  <si>
    <t>利润收入</t>
  </si>
  <si>
    <t>解决历史遗留问题及改革成本支出</t>
  </si>
  <si>
    <t>石油石化企业利润收入</t>
  </si>
  <si>
    <t>“三供一业”移交补助支出</t>
  </si>
  <si>
    <t>钢铁企业利润收入</t>
  </si>
  <si>
    <t>国有企业办职教幼教补助支出</t>
  </si>
  <si>
    <t>运输企业利润收入</t>
  </si>
  <si>
    <t>国有企业办公共服务机构移交补助支出</t>
  </si>
  <si>
    <t>投资服务企业利润收入</t>
  </si>
  <si>
    <t>国有企业退休人员社会化管理补助支出</t>
  </si>
  <si>
    <t>贸易企业利润收入</t>
  </si>
  <si>
    <t>国有企业改革成本支出</t>
  </si>
  <si>
    <t>建筑施工企业利润收入</t>
  </si>
  <si>
    <t>国有企业资本金注入</t>
  </si>
  <si>
    <t>房地产企业利润收入</t>
  </si>
  <si>
    <t>国有经济结构调整支出</t>
  </si>
  <si>
    <t>对外合作企业利润收入</t>
  </si>
  <si>
    <t>公益性设施投资支出</t>
  </si>
  <si>
    <t>医药企业利润收入</t>
  </si>
  <si>
    <t>前瞻性战略性产业发展支出</t>
  </si>
  <si>
    <t>农林牧渔企业利润收入</t>
  </si>
  <si>
    <t>生态环境保护支出</t>
  </si>
  <si>
    <t>地质勘查企业利润收入</t>
  </si>
  <si>
    <t>支持科技进步支出</t>
  </si>
  <si>
    <t>教育文化广播企业利润收入</t>
  </si>
  <si>
    <t>保障国家经济安全支出</t>
  </si>
  <si>
    <t>科学研究企业利润收入</t>
  </si>
  <si>
    <t>其他国有企业资本金注入</t>
  </si>
  <si>
    <t>机关社团所属企业利润收入</t>
  </si>
  <si>
    <t>其他国有资本经营预算支出</t>
  </si>
  <si>
    <t>其他国有资本经营预算企业利润收入</t>
  </si>
  <si>
    <t>股利、股息收入</t>
  </si>
  <si>
    <t>国有控股公司股利、股息收入</t>
  </si>
  <si>
    <t>国有参股公司股利、股息收入</t>
  </si>
  <si>
    <t>其他国有资本经营预算企业股利、股息收入</t>
  </si>
  <si>
    <t>产权转让收入</t>
  </si>
  <si>
    <t>其他国有资本经营预算企业产权转让收入</t>
  </si>
  <si>
    <t>上级专项转移支付收入</t>
  </si>
  <si>
    <t>表二十三</t>
  </si>
  <si>
    <t>2023年示范区国有资本经营收入预算表</t>
  </si>
  <si>
    <t>表二十四</t>
  </si>
  <si>
    <t>2023年示范区国有资本经营支出预算表</t>
  </si>
  <si>
    <t>表二十五</t>
  </si>
  <si>
    <t>2023年市对示范区国有资本经营预算转移支付预算表(分项目)</t>
  </si>
  <si>
    <t>国有资本经营预算支出</t>
  </si>
  <si>
    <t xml:space="preserve">  解决历史遗留问题及改革成本</t>
  </si>
  <si>
    <t>合     计</t>
  </si>
  <si>
    <t>表二十六</t>
  </si>
  <si>
    <t>2023年市对示范区国有资本经营预算转移支付（分地区）</t>
  </si>
  <si>
    <t xml:space="preserve"> 区本级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</si>
</sst>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."/>
    <numFmt numFmtId="177" formatCode="_-&quot;$&quot;* #,##0_-;\-&quot;$&quot;* #,##0_-;_-&quot;$&quot;* &quot;-&quot;_-;_-@_-"/>
    <numFmt numFmtId="178" formatCode="_-* #,##0.00_$_-;\-* #,##0.00_$_-;_-* &quot;-&quot;??_$_-;_-@_-"/>
    <numFmt numFmtId="179" formatCode="\$#.00"/>
    <numFmt numFmtId="180" formatCode="\$#,##0.00;\(\$#,##0.00\)"/>
    <numFmt numFmtId="181" formatCode="%#.00"/>
    <numFmt numFmtId="182" formatCode="#,##0;\(#,##0\)"/>
    <numFmt numFmtId="183" formatCode="\$#,##0;\(\$#,##0\)"/>
    <numFmt numFmtId="184" formatCode="#,##0;\-#,##0;&quot;-&quot;"/>
    <numFmt numFmtId="185" formatCode="_-* #,##0.00&quot;$&quot;_-;\-* #,##0.00&quot;$&quot;_-;_-* &quot;-&quot;??&quot;$&quot;_-;_-@_-"/>
    <numFmt numFmtId="186" formatCode="0;_琀"/>
    <numFmt numFmtId="187" formatCode="yyyy&quot;年&quot;m&quot;月&quot;d&quot;日&quot;;@"/>
    <numFmt numFmtId="188" formatCode="_-* #,##0&quot;$&quot;_-;\-* #,##0&quot;$&quot;_-;_-* &quot;-&quot;&quot;$&quot;_-;_-@_-"/>
    <numFmt numFmtId="189" formatCode="0.0"/>
    <numFmt numFmtId="190" formatCode="_-* #,##0_$_-;\-* #,##0_$_-;_-* &quot;-&quot;_$_-;_-@_-"/>
    <numFmt numFmtId="191" formatCode="#,##0_);[Red]\(#,##0\)"/>
    <numFmt numFmtId="192" formatCode="#,##0_ "/>
    <numFmt numFmtId="193" formatCode="_ * #,##0_ ;_ * \-#,##0_ ;_ * &quot;-&quot;??_ ;_ @_ "/>
    <numFmt numFmtId="194" formatCode="0_ "/>
    <numFmt numFmtId="195" formatCode="0.0_ "/>
    <numFmt numFmtId="196" formatCode="#,##0.0_ "/>
    <numFmt numFmtId="197" formatCode="#,##0.0000_ "/>
    <numFmt numFmtId="198" formatCode="0.0_);[Red]\(0.0\)"/>
    <numFmt numFmtId="199" formatCode="0_);[Red]\(0\)"/>
    <numFmt numFmtId="200" formatCode="#,##0.00_);[Red]\(#,##0.00\)"/>
    <numFmt numFmtId="201" formatCode="0.00_ "/>
    <numFmt numFmtId="202" formatCode="#,##0.0_);[Red]\(#,##0.0\)"/>
  </numFmts>
  <fonts count="11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8"/>
      <name val="宋体"/>
      <family val="0"/>
    </font>
    <font>
      <sz val="20"/>
      <name val="方正大标宋简体"/>
      <family val="0"/>
    </font>
    <font>
      <sz val="18"/>
      <name val="方正大标宋简体"/>
      <family val="0"/>
    </font>
    <font>
      <sz val="10.5"/>
      <name val="宋体"/>
      <family val="0"/>
    </font>
    <font>
      <b/>
      <sz val="10.5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8"/>
      <name val="方正大标宋简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20"/>
      <name val="黑体"/>
      <family val="3"/>
    </font>
    <font>
      <sz val="14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2"/>
      <name val="黑体"/>
      <family val="3"/>
    </font>
    <font>
      <b/>
      <sz val="16"/>
      <name val="黑体"/>
      <family val="3"/>
    </font>
    <font>
      <sz val="9"/>
      <name val="宋体"/>
      <family val="0"/>
    </font>
    <font>
      <sz val="14"/>
      <name val="黑体"/>
      <family val="3"/>
    </font>
    <font>
      <b/>
      <sz val="20"/>
      <name val="宋体"/>
      <family val="0"/>
    </font>
    <font>
      <b/>
      <sz val="18"/>
      <name val="黑体"/>
      <family val="3"/>
    </font>
    <font>
      <sz val="12"/>
      <color indexed="8"/>
      <name val="黑体"/>
      <family val="3"/>
    </font>
    <font>
      <sz val="11"/>
      <color indexed="10"/>
      <name val="宋体"/>
      <family val="0"/>
    </font>
    <font>
      <sz val="16"/>
      <name val="宋体"/>
      <family val="0"/>
    </font>
    <font>
      <sz val="12"/>
      <color indexed="20"/>
      <name val="宋体"/>
      <family val="0"/>
    </font>
    <font>
      <sz val="8"/>
      <name val="Arial"/>
      <family val="2"/>
    </font>
    <font>
      <sz val="1"/>
      <color indexed="16"/>
      <name val="Courier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"/>
      <color indexed="8"/>
      <name val="Courier"/>
      <family val="2"/>
    </font>
    <font>
      <sz val="11"/>
      <color indexed="62"/>
      <name val="微软雅黑"/>
      <family val="2"/>
    </font>
    <font>
      <sz val="11"/>
      <color indexed="8"/>
      <name val="微软雅黑"/>
      <family val="2"/>
    </font>
    <font>
      <sz val="11"/>
      <color indexed="20"/>
      <name val="微软雅黑"/>
      <family val="2"/>
    </font>
    <font>
      <sz val="11"/>
      <color indexed="9"/>
      <name val="微软雅黑"/>
      <family val="2"/>
    </font>
    <font>
      <sz val="12"/>
      <color indexed="9"/>
      <name val="宋体"/>
      <family val="0"/>
    </font>
    <font>
      <u val="single"/>
      <sz val="7.5"/>
      <color indexed="12"/>
      <name val="Arial"/>
      <family val="2"/>
    </font>
    <font>
      <b/>
      <sz val="13"/>
      <color indexed="56"/>
      <name val="宋体"/>
      <family val="0"/>
    </font>
    <font>
      <u val="single"/>
      <sz val="7.5"/>
      <color indexed="36"/>
      <name val="Arial"/>
      <family val="2"/>
    </font>
    <font>
      <b/>
      <sz val="11"/>
      <color indexed="56"/>
      <name val="微软雅黑"/>
      <family val="2"/>
    </font>
    <font>
      <sz val="11"/>
      <color indexed="10"/>
      <name val="微软雅黑"/>
      <family val="2"/>
    </font>
    <font>
      <sz val="1"/>
      <color indexed="63"/>
      <name val="Courier"/>
      <family val="2"/>
    </font>
    <font>
      <b/>
      <sz val="21"/>
      <name val="楷体_GB2312"/>
      <family val="0"/>
    </font>
    <font>
      <i/>
      <sz val="11"/>
      <color indexed="23"/>
      <name val="微软雅黑"/>
      <family val="2"/>
    </font>
    <font>
      <b/>
      <sz val="15"/>
      <color indexed="56"/>
      <name val="微软雅黑"/>
      <family val="2"/>
    </font>
    <font>
      <b/>
      <sz val="13"/>
      <color indexed="56"/>
      <name val="微软雅黑"/>
      <family val="2"/>
    </font>
    <font>
      <b/>
      <sz val="11"/>
      <color indexed="63"/>
      <name val="微软雅黑"/>
      <family val="2"/>
    </font>
    <font>
      <b/>
      <sz val="11"/>
      <color indexed="52"/>
      <name val="微软雅黑"/>
      <family val="2"/>
    </font>
    <font>
      <sz val="11"/>
      <color indexed="62"/>
      <name val="宋体"/>
      <family val="0"/>
    </font>
    <font>
      <b/>
      <sz val="11"/>
      <color indexed="9"/>
      <name val="微软雅黑"/>
      <family val="2"/>
    </font>
    <font>
      <b/>
      <sz val="11"/>
      <color indexed="52"/>
      <name val="宋体"/>
      <family val="0"/>
    </font>
    <font>
      <sz val="1"/>
      <color indexed="18"/>
      <name val="Courier"/>
      <family val="2"/>
    </font>
    <font>
      <sz val="10"/>
      <name val="Arial"/>
      <family val="2"/>
    </font>
    <font>
      <sz val="11"/>
      <color indexed="52"/>
      <name val="微软雅黑"/>
      <family val="2"/>
    </font>
    <font>
      <b/>
      <sz val="11"/>
      <color indexed="8"/>
      <name val="微软雅黑"/>
      <family val="2"/>
    </font>
    <font>
      <b/>
      <sz val="15"/>
      <color indexed="56"/>
      <name val="宋体"/>
      <family val="0"/>
    </font>
    <font>
      <sz val="11"/>
      <color indexed="17"/>
      <name val="微软雅黑"/>
      <family val="2"/>
    </font>
    <font>
      <b/>
      <sz val="11"/>
      <color indexed="62"/>
      <name val="宋体"/>
      <family val="0"/>
    </font>
    <font>
      <sz val="11"/>
      <color indexed="60"/>
      <name val="微软雅黑"/>
      <family val="2"/>
    </font>
    <font>
      <sz val="12"/>
      <color indexed="17"/>
      <name val="宋体"/>
      <family val="0"/>
    </font>
    <font>
      <sz val="12"/>
      <color indexed="16"/>
      <name val="宋体"/>
      <family val="0"/>
    </font>
    <font>
      <sz val="10.5"/>
      <color indexed="20"/>
      <name val="宋体"/>
      <family val="0"/>
    </font>
    <font>
      <sz val="12"/>
      <name val="Times New Roman"/>
      <family val="1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2"/>
      <color indexed="20"/>
      <name val="楷体_GB2312"/>
      <family val="0"/>
    </font>
    <font>
      <sz val="12"/>
      <name val="官帕眉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sz val="10"/>
      <color indexed="8"/>
      <name val="Arial"/>
      <family val="2"/>
    </font>
    <font>
      <sz val="11"/>
      <color indexed="42"/>
      <name val="宋体"/>
      <family val="0"/>
    </font>
    <font>
      <sz val="10"/>
      <name val="Helv"/>
      <family val="2"/>
    </font>
    <font>
      <sz val="9"/>
      <color indexed="20"/>
      <name val="微软雅黑"/>
      <family val="2"/>
    </font>
    <font>
      <i/>
      <sz val="11"/>
      <color indexed="23"/>
      <name val="宋体"/>
      <family val="0"/>
    </font>
    <font>
      <sz val="8"/>
      <name val="Times New Roman"/>
      <family val="1"/>
    </font>
    <font>
      <sz val="10"/>
      <name val="Tahoma"/>
      <family val="2"/>
    </font>
    <font>
      <b/>
      <sz val="18"/>
      <name val="Arial"/>
      <family val="2"/>
    </font>
    <font>
      <b/>
      <sz val="13"/>
      <color indexed="62"/>
      <name val="宋体"/>
      <family val="0"/>
    </font>
    <font>
      <b/>
      <i/>
      <sz val="16"/>
      <name val="Helv"/>
      <family val="2"/>
    </font>
    <font>
      <sz val="12"/>
      <name val="Arial"/>
      <family val="2"/>
    </font>
    <font>
      <b/>
      <sz val="10"/>
      <name val="Tahoma"/>
      <family val="2"/>
    </font>
    <font>
      <b/>
      <sz val="11"/>
      <color indexed="42"/>
      <name val="宋体"/>
      <family val="0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8"/>
      <color indexed="56"/>
      <name val="宋体"/>
      <family val="0"/>
    </font>
    <font>
      <sz val="12"/>
      <color indexed="17"/>
      <name val="楷体_GB2312"/>
      <family val="0"/>
    </font>
    <font>
      <sz val="10"/>
      <name val="Times New Roman"/>
      <family val="1"/>
    </font>
    <font>
      <sz val="11"/>
      <name val="ＭＳ Ｐゴシック"/>
      <family val="2"/>
    </font>
    <font>
      <sz val="7"/>
      <name val="Small Fonts"/>
      <family val="2"/>
    </font>
    <font>
      <sz val="12"/>
      <name val="Helv"/>
      <family val="2"/>
    </font>
    <font>
      <sz val="11"/>
      <color indexed="8"/>
      <name val="Calibri"/>
      <family val="2"/>
    </font>
    <font>
      <b/>
      <sz val="11"/>
      <color indexed="63"/>
      <name val="宋体"/>
      <family val="0"/>
    </font>
    <font>
      <b/>
      <sz val="10"/>
      <name val="Arial"/>
      <family val="2"/>
    </font>
    <font>
      <b/>
      <sz val="11"/>
      <color indexed="9"/>
      <name val="宋体"/>
      <family val="0"/>
    </font>
    <font>
      <sz val="9"/>
      <color indexed="17"/>
      <name val="微软雅黑"/>
      <family val="2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sz val="10.5"/>
      <color indexed="17"/>
      <name val="宋体"/>
      <family val="0"/>
    </font>
    <font>
      <u val="single"/>
      <sz val="12"/>
      <color indexed="36"/>
      <name val="宋体"/>
      <family val="0"/>
    </font>
    <font>
      <sz val="12"/>
      <name val="Courier"/>
      <family val="2"/>
    </font>
    <font>
      <sz val="12"/>
      <name val="바탕체"/>
      <family val="3"/>
    </font>
    <font>
      <sz val="11"/>
      <color theme="1"/>
      <name val="宋体"/>
      <family val="0"/>
    </font>
    <font>
      <sz val="11"/>
      <name val="Calibri"/>
      <family val="0"/>
    </font>
    <font>
      <sz val="12"/>
      <color theme="1"/>
      <name val="宋体"/>
      <family val="0"/>
    </font>
    <font>
      <sz val="12"/>
      <color theme="1"/>
      <name val="黑体"/>
      <family val="3"/>
    </font>
    <font>
      <b/>
      <sz val="11"/>
      <name val="Calibri"/>
      <family val="0"/>
    </font>
    <font>
      <sz val="11"/>
      <color rgb="FFFF000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500036239624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 style="thin">
        <color indexed="54"/>
      </right>
      <top/>
      <bottom style="thin">
        <color indexed="54"/>
      </bottom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 style="medium"/>
      <bottom style="medium"/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/>
      <bottom style="thin"/>
    </border>
  </borders>
  <cellStyleXfs count="27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42" fontId="0" fillId="0" borderId="0" applyFont="0" applyFill="0" applyBorder="0" applyAlignment="0" applyProtection="0"/>
    <xf numFmtId="10" fontId="31" fillId="3" borderId="1" applyBorder="0" applyAlignment="0" applyProtection="0"/>
    <xf numFmtId="176" fontId="32" fillId="0" borderId="0">
      <alignment/>
      <protection locked="0"/>
    </xf>
    <xf numFmtId="176" fontId="32" fillId="0" borderId="0">
      <alignment/>
      <protection locked="0"/>
    </xf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44" fontId="0" fillId="0" borderId="0" applyFont="0" applyFill="0" applyBorder="0" applyAlignment="0" applyProtection="0"/>
    <xf numFmtId="0" fontId="35" fillId="5" borderId="0" applyNumberFormat="0" applyBorder="0" applyAlignment="0" applyProtection="0"/>
    <xf numFmtId="0" fontId="33" fillId="2" borderId="0" applyNumberFormat="0" applyBorder="0" applyAlignment="0" applyProtection="0"/>
    <xf numFmtId="0" fontId="14" fillId="0" borderId="0">
      <alignment vertical="center"/>
      <protection/>
    </xf>
    <xf numFmtId="4" fontId="36" fillId="0" borderId="0">
      <alignment/>
      <protection locked="0"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5" fillId="6" borderId="0" applyNumberFormat="0" applyBorder="0" applyAlignment="0" applyProtection="0"/>
    <xf numFmtId="0" fontId="37" fillId="7" borderId="2" applyNumberFormat="0" applyAlignment="0" applyProtection="0"/>
    <xf numFmtId="0" fontId="38" fillId="4" borderId="0" applyNumberFormat="0" applyBorder="0" applyAlignment="0" applyProtection="0"/>
    <xf numFmtId="0" fontId="14" fillId="8" borderId="0" applyNumberFormat="0" applyBorder="0" applyAlignment="0" applyProtection="0"/>
    <xf numFmtId="41" fontId="0" fillId="0" borderId="0" applyFont="0" applyFill="0" applyBorder="0" applyAlignment="0" applyProtection="0"/>
    <xf numFmtId="176" fontId="32" fillId="0" borderId="0">
      <alignment/>
      <protection locked="0"/>
    </xf>
    <xf numFmtId="0" fontId="38" fillId="9" borderId="0" applyNumberFormat="0" applyBorder="0" applyAlignment="0" applyProtection="0"/>
    <xf numFmtId="0" fontId="39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43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40" fillId="9" borderId="0" applyNumberFormat="0" applyBorder="0" applyAlignment="0" applyProtection="0"/>
    <xf numFmtId="0" fontId="33" fillId="10" borderId="0" applyNumberFormat="0" applyBorder="0" applyAlignment="0" applyProtection="0"/>
    <xf numFmtId="0" fontId="35" fillId="11" borderId="0" applyNumberFormat="0" applyBorder="0" applyAlignment="0" applyProtection="0"/>
    <xf numFmtId="0" fontId="41" fillId="12" borderId="0" applyNumberFormat="0" applyBorder="0" applyAlignment="0" applyProtection="0"/>
    <xf numFmtId="0" fontId="33" fillId="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9" fontId="0" fillId="0" borderId="0" applyFont="0" applyFill="0" applyBorder="0" applyAlignment="0" applyProtection="0"/>
    <xf numFmtId="0" fontId="33" fillId="2" borderId="0" applyNumberFormat="0" applyBorder="0" applyAlignment="0" applyProtection="0"/>
    <xf numFmtId="176" fontId="36" fillId="0" borderId="0">
      <alignment/>
      <protection locked="0"/>
    </xf>
    <xf numFmtId="0" fontId="33" fillId="2" borderId="0" applyNumberFormat="0" applyBorder="0" applyAlignment="0" applyProtection="0"/>
    <xf numFmtId="0" fontId="44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0" fillId="13" borderId="4" applyNumberFormat="0" applyFont="0" applyAlignment="0" applyProtection="0"/>
    <xf numFmtId="176" fontId="32" fillId="0" borderId="0">
      <alignment/>
      <protection locked="0"/>
    </xf>
    <xf numFmtId="0" fontId="35" fillId="5" borderId="0" applyNumberFormat="0" applyBorder="0" applyAlignment="0" applyProtection="0"/>
    <xf numFmtId="0" fontId="33" fillId="2" borderId="0" applyNumberFormat="0" applyBorder="0" applyAlignment="0" applyProtection="0"/>
    <xf numFmtId="176" fontId="36" fillId="0" borderId="0">
      <alignment/>
      <protection locked="0"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176" fontId="36" fillId="0" borderId="0">
      <alignment/>
      <protection locked="0"/>
    </xf>
    <xf numFmtId="0" fontId="40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33" fillId="2" borderId="0" applyNumberFormat="0" applyBorder="0" applyAlignment="0" applyProtection="0"/>
    <xf numFmtId="176" fontId="32" fillId="0" borderId="0">
      <alignment/>
      <protection locked="0"/>
    </xf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176" fontId="47" fillId="0" borderId="0">
      <alignment/>
      <protection locked="0"/>
    </xf>
    <xf numFmtId="0" fontId="33" fillId="2" borderId="0" applyNumberFormat="0" applyBorder="0" applyAlignment="0" applyProtection="0"/>
    <xf numFmtId="0" fontId="35" fillId="5" borderId="0" applyNumberFormat="0" applyBorder="0" applyAlignment="0" applyProtection="0"/>
    <xf numFmtId="0" fontId="48" fillId="0" borderId="0">
      <alignment horizontal="centerContinuous" vertical="center"/>
      <protection/>
    </xf>
    <xf numFmtId="176" fontId="36" fillId="0" borderId="0">
      <alignment/>
      <protection locked="0"/>
    </xf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33" fillId="2" borderId="0" applyNumberFormat="0" applyBorder="0" applyAlignment="0" applyProtection="0"/>
    <xf numFmtId="0" fontId="34" fillId="14" borderId="0" applyNumberFormat="0" applyBorder="0" applyAlignment="0" applyProtection="0"/>
    <xf numFmtId="0" fontId="33" fillId="2" borderId="0" applyNumberFormat="0" applyBorder="0" applyAlignment="0" applyProtection="0"/>
    <xf numFmtId="0" fontId="19" fillId="3" borderId="0" applyNumberFormat="0" applyBorder="0" applyAlignment="0" applyProtection="0"/>
    <xf numFmtId="9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51" fillId="0" borderId="3" applyNumberFormat="0" applyFill="0" applyAlignment="0" applyProtection="0"/>
    <xf numFmtId="0" fontId="33" fillId="2" borderId="0" applyNumberFormat="0" applyBorder="0" applyAlignment="0" applyProtection="0"/>
    <xf numFmtId="0" fontId="40" fillId="15" borderId="0" applyNumberFormat="0" applyBorder="0" applyAlignment="0" applyProtection="0"/>
    <xf numFmtId="0" fontId="45" fillId="0" borderId="6" applyNumberFormat="0" applyFill="0" applyAlignment="0" applyProtection="0"/>
    <xf numFmtId="0" fontId="40" fillId="16" borderId="0" applyNumberFormat="0" applyBorder="0" applyAlignment="0" applyProtection="0"/>
    <xf numFmtId="0" fontId="52" fillId="17" borderId="7" applyNumberFormat="0" applyAlignment="0" applyProtection="0"/>
    <xf numFmtId="0" fontId="0" fillId="0" borderId="0">
      <alignment vertical="center"/>
      <protection/>
    </xf>
    <xf numFmtId="0" fontId="35" fillId="18" borderId="0" applyNumberFormat="0" applyBorder="0" applyAlignment="0" applyProtection="0"/>
    <xf numFmtId="0" fontId="53" fillId="17" borderId="2" applyNumberFormat="0" applyAlignment="0" applyProtection="0"/>
    <xf numFmtId="0" fontId="33" fillId="2" borderId="0" applyNumberFormat="0" applyBorder="0" applyAlignment="0" applyProtection="0"/>
    <xf numFmtId="0" fontId="54" fillId="7" borderId="2" applyNumberFormat="0" applyAlignment="0" applyProtection="0"/>
    <xf numFmtId="0" fontId="55" fillId="19" borderId="8" applyNumberFormat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56" fillId="17" borderId="2" applyNumberFormat="0" applyAlignment="0" applyProtection="0"/>
    <xf numFmtId="176" fontId="57" fillId="0" borderId="0">
      <alignment/>
      <protection locked="0"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19" fillId="10" borderId="0" applyNumberFormat="0" applyBorder="0" applyAlignment="0" applyProtection="0"/>
    <xf numFmtId="0" fontId="38" fillId="7" borderId="0" applyNumberFormat="0" applyBorder="0" applyAlignment="0" applyProtection="0"/>
    <xf numFmtId="0" fontId="40" fillId="6" borderId="0" applyNumberFormat="0" applyBorder="0" applyAlignment="0" applyProtection="0"/>
    <xf numFmtId="176" fontId="57" fillId="0" borderId="0">
      <alignment/>
      <protection locked="0"/>
    </xf>
    <xf numFmtId="176" fontId="36" fillId="0" borderId="0">
      <alignment/>
      <protection locked="0"/>
    </xf>
    <xf numFmtId="177" fontId="58" fillId="0" borderId="0" applyFont="0" applyFill="0" applyBorder="0" applyAlignment="0" applyProtection="0"/>
    <xf numFmtId="176" fontId="47" fillId="0" borderId="0">
      <alignment/>
      <protection locked="0"/>
    </xf>
    <xf numFmtId="176" fontId="47" fillId="0" borderId="0">
      <alignment/>
      <protection locked="0"/>
    </xf>
    <xf numFmtId="0" fontId="59" fillId="0" borderId="9" applyNumberFormat="0" applyFill="0" applyAlignment="0" applyProtection="0"/>
    <xf numFmtId="0" fontId="33" fillId="2" borderId="0" applyNumberFormat="0" applyBorder="0" applyAlignment="0" applyProtection="0"/>
    <xf numFmtId="0" fontId="35" fillId="16" borderId="0" applyNumberFormat="0" applyBorder="0" applyAlignment="0" applyProtection="0"/>
    <xf numFmtId="0" fontId="60" fillId="0" borderId="10" applyNumberFormat="0" applyFill="0" applyAlignment="0" applyProtection="0"/>
    <xf numFmtId="0" fontId="33" fillId="2" borderId="0" applyNumberFormat="0" applyBorder="0" applyAlignment="0" applyProtection="0"/>
    <xf numFmtId="0" fontId="61" fillId="0" borderId="5" applyNumberFormat="0" applyFill="0" applyAlignment="0" applyProtection="0"/>
    <xf numFmtId="0" fontId="33" fillId="10" borderId="0" applyNumberFormat="0" applyBorder="0" applyAlignment="0" applyProtection="0"/>
    <xf numFmtId="0" fontId="62" fillId="4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63" fillId="0" borderId="11" applyNumberFormat="0" applyFill="0" applyAlignment="0" applyProtection="0"/>
    <xf numFmtId="0" fontId="33" fillId="2" borderId="0" applyNumberFormat="0" applyBorder="0" applyAlignment="0" applyProtection="0"/>
    <xf numFmtId="0" fontId="19" fillId="4" borderId="0" applyNumberFormat="0" applyBorder="0" applyAlignment="0" applyProtection="0"/>
    <xf numFmtId="0" fontId="64" fillId="20" borderId="0" applyNumberFormat="0" applyBorder="0" applyAlignment="0" applyProtection="0"/>
    <xf numFmtId="0" fontId="38" fillId="14" borderId="0" applyNumberFormat="0" applyBorder="0" applyAlignment="0" applyProtection="0"/>
    <xf numFmtId="0" fontId="33" fillId="2" borderId="0" applyNumberFormat="0" applyBorder="0" applyAlignment="0" applyProtection="0"/>
    <xf numFmtId="0" fontId="40" fillId="21" borderId="0" applyNumberFormat="0" applyBorder="0" applyAlignment="0" applyProtection="0"/>
    <xf numFmtId="0" fontId="33" fillId="2" borderId="0" applyNumberFormat="0" applyBorder="0" applyAlignment="0" applyProtection="0"/>
    <xf numFmtId="176" fontId="36" fillId="0" borderId="0">
      <alignment/>
      <protection locked="0"/>
    </xf>
    <xf numFmtId="176" fontId="47" fillId="0" borderId="0">
      <alignment/>
      <protection locked="0"/>
    </xf>
    <xf numFmtId="176" fontId="47" fillId="0" borderId="0">
      <alignment/>
      <protection locked="0"/>
    </xf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10" borderId="0" applyNumberFormat="0" applyBorder="0" applyAlignment="0" applyProtection="0"/>
    <xf numFmtId="0" fontId="19" fillId="10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65" fillId="4" borderId="0" applyNumberFormat="0" applyBorder="0" applyAlignment="0" applyProtection="0"/>
    <xf numFmtId="176" fontId="47" fillId="0" borderId="0">
      <alignment/>
      <protection locked="0"/>
    </xf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3" fillId="2" borderId="0" applyNumberFormat="0" applyBorder="0" applyAlignment="0" applyProtection="0"/>
    <xf numFmtId="176" fontId="47" fillId="0" borderId="0">
      <alignment/>
      <protection locked="0"/>
    </xf>
    <xf numFmtId="176" fontId="47" fillId="0" borderId="0">
      <alignment/>
      <protection locked="0"/>
    </xf>
    <xf numFmtId="0" fontId="40" fillId="24" borderId="0" applyNumberFormat="0" applyBorder="0" applyAlignment="0" applyProtection="0"/>
    <xf numFmtId="0" fontId="40" fillId="16" borderId="0" applyNumberFormat="0" applyBorder="0" applyAlignment="0" applyProtection="0"/>
    <xf numFmtId="0" fontId="33" fillId="2" borderId="0" applyNumberFormat="0" applyBorder="0" applyAlignment="0" applyProtection="0"/>
    <xf numFmtId="0" fontId="33" fillId="10" borderId="0" applyNumberFormat="0" applyBorder="0" applyAlignment="0" applyProtection="0"/>
    <xf numFmtId="0" fontId="34" fillId="14" borderId="0" applyNumberFormat="0" applyBorder="0" applyAlignment="0" applyProtection="0"/>
    <xf numFmtId="0" fontId="38" fillId="10" borderId="0" applyNumberFormat="0" applyBorder="0" applyAlignment="0" applyProtection="0"/>
    <xf numFmtId="0" fontId="34" fillId="4" borderId="0" applyNumberFormat="0" applyBorder="0" applyAlignment="0" applyProtection="0"/>
    <xf numFmtId="176" fontId="32" fillId="0" borderId="0">
      <alignment/>
      <protection locked="0"/>
    </xf>
    <xf numFmtId="0" fontId="66" fillId="2" borderId="0" applyNumberFormat="0" applyBorder="0" applyAlignment="0" applyProtection="0"/>
    <xf numFmtId="0" fontId="56" fillId="17" borderId="2" applyNumberFormat="0" applyAlignment="0" applyProtection="0"/>
    <xf numFmtId="0" fontId="34" fillId="4" borderId="0" applyNumberFormat="0" applyBorder="0" applyAlignment="0" applyProtection="0"/>
    <xf numFmtId="0" fontId="19" fillId="22" borderId="0" applyNumberFormat="0" applyBorder="0" applyAlignment="0" applyProtection="0"/>
    <xf numFmtId="0" fontId="38" fillId="10" borderId="0" applyNumberFormat="0" applyBorder="0" applyAlignment="0" applyProtection="0"/>
    <xf numFmtId="0" fontId="40" fillId="18" borderId="0" applyNumberFormat="0" applyBorder="0" applyAlignment="0" applyProtection="0"/>
    <xf numFmtId="0" fontId="33" fillId="2" borderId="0" applyNumberFormat="0" applyBorder="0" applyAlignment="0" applyProtection="0"/>
    <xf numFmtId="176" fontId="47" fillId="0" borderId="0">
      <alignment/>
      <protection locked="0"/>
    </xf>
    <xf numFmtId="0" fontId="38" fillId="23" borderId="0" applyNumberFormat="0" applyBorder="0" applyAlignment="0" applyProtection="0"/>
    <xf numFmtId="0" fontId="33" fillId="2" borderId="0" applyNumberFormat="0" applyBorder="0" applyAlignment="0" applyProtection="0"/>
    <xf numFmtId="0" fontId="56" fillId="3" borderId="2" applyNumberFormat="0" applyAlignment="0" applyProtection="0"/>
    <xf numFmtId="0" fontId="19" fillId="2" borderId="0" applyNumberFormat="0" applyBorder="0" applyAlignment="0" applyProtection="0"/>
    <xf numFmtId="0" fontId="40" fillId="18" borderId="0" applyNumberFormat="0" applyBorder="0" applyAlignment="0" applyProtection="0"/>
    <xf numFmtId="0" fontId="67" fillId="10" borderId="0" applyNumberFormat="0" applyBorder="0" applyAlignment="0" applyProtection="0"/>
    <xf numFmtId="0" fontId="34" fillId="4" borderId="0" applyNumberFormat="0" applyBorder="0" applyAlignment="0" applyProtection="0"/>
    <xf numFmtId="0" fontId="40" fillId="25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65" fillId="26" borderId="0" applyNumberFormat="0" applyBorder="0" applyAlignment="0" applyProtection="0"/>
    <xf numFmtId="176" fontId="47" fillId="0" borderId="0">
      <alignment/>
      <protection locked="0"/>
    </xf>
    <xf numFmtId="0" fontId="19" fillId="4" borderId="0" applyNumberFormat="0" applyBorder="0" applyAlignment="0" applyProtection="0"/>
    <xf numFmtId="0" fontId="38" fillId="27" borderId="0" applyNumberFormat="0" applyBorder="0" applyAlignment="0" applyProtection="0"/>
    <xf numFmtId="0" fontId="33" fillId="2" borderId="0" applyNumberFormat="0" applyBorder="0" applyAlignment="0" applyProtection="0"/>
    <xf numFmtId="0" fontId="68" fillId="0" borderId="0">
      <alignment/>
      <protection/>
    </xf>
    <xf numFmtId="0" fontId="19" fillId="4" borderId="0" applyNumberFormat="0" applyBorder="0" applyAlignment="0" applyProtection="0"/>
    <xf numFmtId="0" fontId="33" fillId="2" borderId="0" applyNumberFormat="0" applyBorder="0" applyAlignment="0" applyProtection="0"/>
    <xf numFmtId="0" fontId="40" fillId="11" borderId="0" applyNumberFormat="0" applyBorder="0" applyAlignment="0" applyProtection="0"/>
    <xf numFmtId="0" fontId="33" fillId="2" borderId="0" applyNumberFormat="0" applyBorder="0" applyAlignment="0" applyProtection="0"/>
    <xf numFmtId="176" fontId="47" fillId="0" borderId="0">
      <alignment/>
      <protection locked="0"/>
    </xf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19" fillId="0" borderId="0">
      <alignment vertical="center"/>
      <protection/>
    </xf>
    <xf numFmtId="0" fontId="19" fillId="23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41" fillId="28" borderId="0" applyNumberFormat="0" applyBorder="0" applyAlignment="0" applyProtection="0"/>
    <xf numFmtId="0" fontId="33" fillId="2" borderId="0" applyNumberFormat="0" applyBorder="0" applyAlignment="0" applyProtection="0"/>
    <xf numFmtId="0" fontId="65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176" fontId="32" fillId="0" borderId="0">
      <alignment/>
      <protection locked="0"/>
    </xf>
    <xf numFmtId="176" fontId="32" fillId="0" borderId="0">
      <alignment/>
      <protection locked="0"/>
    </xf>
    <xf numFmtId="0" fontId="68" fillId="0" borderId="0">
      <alignment/>
      <protection/>
    </xf>
    <xf numFmtId="0" fontId="69" fillId="20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5" fillId="16" borderId="0" applyNumberFormat="0" applyBorder="0" applyAlignment="0" applyProtection="0"/>
    <xf numFmtId="176" fontId="32" fillId="0" borderId="0">
      <alignment/>
      <protection locked="0"/>
    </xf>
    <xf numFmtId="0" fontId="34" fillId="4" borderId="0" applyNumberFormat="0" applyBorder="0" applyAlignment="0" applyProtection="0"/>
    <xf numFmtId="176" fontId="32" fillId="0" borderId="0">
      <alignment/>
      <protection locked="0"/>
    </xf>
    <xf numFmtId="0" fontId="39" fillId="2" borderId="0" applyNumberFormat="0" applyBorder="0" applyAlignment="0" applyProtection="0"/>
    <xf numFmtId="0" fontId="70" fillId="0" borderId="6" applyNumberFormat="0" applyFill="0" applyAlignment="0" applyProtection="0"/>
    <xf numFmtId="0" fontId="33" fillId="10" borderId="0" applyNumberFormat="0" applyBorder="0" applyAlignment="0" applyProtection="0"/>
    <xf numFmtId="0" fontId="34" fillId="4" borderId="0" applyNumberFormat="0" applyBorder="0" applyAlignment="0" applyProtection="0"/>
    <xf numFmtId="0" fontId="34" fillId="14" borderId="0" applyNumberFormat="0" applyBorder="0" applyAlignment="0" applyProtection="0"/>
    <xf numFmtId="176" fontId="32" fillId="0" borderId="0">
      <alignment/>
      <protection locked="0"/>
    </xf>
    <xf numFmtId="176" fontId="32" fillId="0" borderId="0">
      <alignment/>
      <protection locked="0"/>
    </xf>
    <xf numFmtId="0" fontId="33" fillId="2" borderId="0" applyNumberFormat="0" applyBorder="0" applyAlignment="0" applyProtection="0"/>
    <xf numFmtId="176" fontId="32" fillId="0" borderId="0">
      <alignment/>
      <protection locked="0"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41" fillId="8" borderId="0" applyNumberFormat="0" applyBorder="0" applyAlignment="0" applyProtection="0"/>
    <xf numFmtId="0" fontId="33" fillId="2" borderId="0" applyNumberFormat="0" applyBorder="0" applyAlignment="0" applyProtection="0"/>
    <xf numFmtId="176" fontId="47" fillId="0" borderId="0">
      <alignment/>
      <protection locked="0"/>
    </xf>
    <xf numFmtId="0" fontId="33" fillId="2" borderId="0" applyNumberFormat="0" applyBorder="0" applyAlignment="0" applyProtection="0"/>
    <xf numFmtId="0" fontId="33" fillId="10" borderId="0" applyNumberFormat="0" applyBorder="0" applyAlignment="0" applyProtection="0"/>
    <xf numFmtId="176" fontId="32" fillId="0" borderId="0">
      <alignment/>
      <protection locked="0"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71" fillId="2" borderId="0" applyNumberFormat="0" applyBorder="0" applyAlignment="0" applyProtection="0"/>
    <xf numFmtId="176" fontId="32" fillId="0" borderId="0">
      <alignment/>
      <protection locked="0"/>
    </xf>
    <xf numFmtId="176" fontId="32" fillId="0" borderId="0">
      <alignment/>
      <protection locked="0"/>
    </xf>
    <xf numFmtId="0" fontId="34" fillId="4" borderId="0" applyNumberFormat="0" applyBorder="0" applyAlignment="0" applyProtection="0"/>
    <xf numFmtId="176" fontId="47" fillId="0" borderId="0">
      <alignment/>
      <protection locked="0"/>
    </xf>
    <xf numFmtId="176" fontId="36" fillId="0" borderId="0">
      <alignment/>
      <protection locked="0"/>
    </xf>
    <xf numFmtId="176" fontId="36" fillId="0" borderId="0">
      <alignment/>
      <protection locked="0"/>
    </xf>
    <xf numFmtId="176" fontId="32" fillId="0" borderId="0">
      <alignment/>
      <protection locked="0"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176" fontId="32" fillId="0" borderId="0">
      <alignment/>
      <protection locked="0"/>
    </xf>
    <xf numFmtId="0" fontId="33" fillId="2" borderId="0" applyNumberFormat="0" applyBorder="0" applyAlignment="0" applyProtection="0"/>
    <xf numFmtId="176" fontId="36" fillId="0" borderId="0">
      <alignment/>
      <protection locked="0"/>
    </xf>
    <xf numFmtId="0" fontId="39" fillId="2" borderId="0" applyNumberFormat="0" applyBorder="0" applyAlignment="0" applyProtection="0"/>
    <xf numFmtId="0" fontId="19" fillId="10" borderId="0" applyNumberFormat="0" applyBorder="0" applyAlignment="0" applyProtection="0"/>
    <xf numFmtId="0" fontId="33" fillId="2" borderId="0" applyNumberFormat="0" applyBorder="0" applyAlignment="0" applyProtection="0"/>
    <xf numFmtId="0" fontId="63" fillId="0" borderId="0" applyNumberFormat="0" applyFill="0" applyBorder="0" applyAlignment="0" applyProtection="0"/>
    <xf numFmtId="5" fontId="0" fillId="0" borderId="0" applyFont="0" applyFill="0" applyBorder="0" applyAlignment="0" applyProtection="0"/>
    <xf numFmtId="9" fontId="72" fillId="0" borderId="0" applyFont="0" applyFill="0" applyBorder="0" applyAlignment="0" applyProtection="0"/>
    <xf numFmtId="176" fontId="36" fillId="0" borderId="0">
      <alignment/>
      <protection locked="0"/>
    </xf>
    <xf numFmtId="0" fontId="73" fillId="0" borderId="9" applyNumberFormat="0" applyFill="0" applyAlignment="0" applyProtection="0"/>
    <xf numFmtId="0" fontId="33" fillId="2" borderId="0" applyNumberFormat="0" applyBorder="0" applyAlignment="0" applyProtection="0"/>
    <xf numFmtId="176" fontId="36" fillId="0" borderId="0">
      <alignment/>
      <protection locked="0"/>
    </xf>
    <xf numFmtId="176" fontId="57" fillId="0" borderId="0">
      <alignment/>
      <protection locked="0"/>
    </xf>
    <xf numFmtId="0" fontId="33" fillId="2" borderId="0" applyNumberFormat="0" applyBorder="0" applyAlignment="0" applyProtection="0"/>
    <xf numFmtId="0" fontId="74" fillId="0" borderId="0" applyNumberFormat="0" applyFill="0" applyBorder="0" applyAlignment="0" applyProtection="0"/>
    <xf numFmtId="176" fontId="32" fillId="0" borderId="0">
      <alignment/>
      <protection locked="0"/>
    </xf>
    <xf numFmtId="0" fontId="75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4" fillId="4" borderId="0" applyNumberFormat="0" applyBorder="0" applyAlignment="0" applyProtection="0"/>
    <xf numFmtId="176" fontId="36" fillId="0" borderId="0">
      <alignment/>
      <protection locked="0"/>
    </xf>
    <xf numFmtId="176" fontId="32" fillId="0" borderId="0">
      <alignment/>
      <protection locked="0"/>
    </xf>
    <xf numFmtId="0" fontId="33" fillId="2" borderId="0" applyNumberFormat="0" applyBorder="0" applyAlignment="0" applyProtection="0"/>
    <xf numFmtId="0" fontId="19" fillId="3" borderId="0" applyNumberFormat="0" applyBorder="0" applyAlignment="0" applyProtection="0"/>
    <xf numFmtId="176" fontId="32" fillId="0" borderId="0">
      <alignment/>
      <protection locked="0"/>
    </xf>
    <xf numFmtId="0" fontId="19" fillId="17" borderId="0" applyNumberFormat="0" applyBorder="0" applyAlignment="0" applyProtection="0"/>
    <xf numFmtId="176" fontId="36" fillId="0" borderId="0">
      <alignment/>
      <protection locked="0"/>
    </xf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9" fillId="7" borderId="0" applyNumberFormat="0" applyBorder="0" applyAlignment="0" applyProtection="0"/>
    <xf numFmtId="176" fontId="32" fillId="0" borderId="0">
      <alignment/>
      <protection locked="0"/>
    </xf>
    <xf numFmtId="0" fontId="58" fillId="0" borderId="0">
      <alignment/>
      <protection/>
    </xf>
    <xf numFmtId="0" fontId="34" fillId="4" borderId="0" applyNumberFormat="0" applyBorder="0" applyAlignment="0" applyProtection="0"/>
    <xf numFmtId="176" fontId="36" fillId="0" borderId="0">
      <alignment/>
      <protection locked="0"/>
    </xf>
    <xf numFmtId="0" fontId="33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0" borderId="0" applyNumberFormat="0" applyBorder="0" applyAlignment="0" applyProtection="0"/>
    <xf numFmtId="0" fontId="35" fillId="18" borderId="0" applyNumberFormat="0" applyBorder="0" applyAlignment="0" applyProtection="0"/>
    <xf numFmtId="0" fontId="33" fillId="2" borderId="0" applyNumberFormat="0" applyBorder="0" applyAlignment="0" applyProtection="0"/>
    <xf numFmtId="176" fontId="32" fillId="0" borderId="0">
      <alignment/>
      <protection locked="0"/>
    </xf>
    <xf numFmtId="0" fontId="0" fillId="0" borderId="0">
      <alignment/>
      <protection/>
    </xf>
    <xf numFmtId="176" fontId="57" fillId="0" borderId="0">
      <alignment/>
      <protection locked="0"/>
    </xf>
    <xf numFmtId="0" fontId="33" fillId="2" borderId="0" applyNumberFormat="0" applyBorder="0" applyAlignment="0" applyProtection="0"/>
    <xf numFmtId="176" fontId="36" fillId="0" borderId="0">
      <alignment/>
      <protection locked="0"/>
    </xf>
    <xf numFmtId="0" fontId="19" fillId="9" borderId="0" applyNumberFormat="0" applyBorder="0" applyAlignment="0" applyProtection="0"/>
    <xf numFmtId="0" fontId="33" fillId="2" borderId="0" applyNumberFormat="0" applyBorder="0" applyAlignment="0" applyProtection="0"/>
    <xf numFmtId="0" fontId="19" fillId="20" borderId="0" applyNumberFormat="0" applyBorder="0" applyAlignment="0" applyProtection="0"/>
    <xf numFmtId="0" fontId="58" fillId="0" borderId="0">
      <alignment/>
      <protection/>
    </xf>
    <xf numFmtId="176" fontId="36" fillId="0" borderId="0">
      <alignment/>
      <protection locked="0"/>
    </xf>
    <xf numFmtId="0" fontId="35" fillId="20" borderId="0" applyNumberFormat="0" applyBorder="0" applyAlignment="0" applyProtection="0"/>
    <xf numFmtId="0" fontId="68" fillId="0" borderId="0">
      <alignment/>
      <protection/>
    </xf>
    <xf numFmtId="0" fontId="68" fillId="0" borderId="0">
      <alignment/>
      <protection/>
    </xf>
    <xf numFmtId="0" fontId="19" fillId="7" borderId="0" applyNumberFormat="0" applyBorder="0" applyAlignment="0" applyProtection="0"/>
    <xf numFmtId="0" fontId="76" fillId="18" borderId="0" applyNumberFormat="0" applyBorder="0" applyAlignment="0" applyProtection="0"/>
    <xf numFmtId="0" fontId="35" fillId="16" borderId="0" applyNumberFormat="0" applyBorder="0" applyAlignment="0" applyProtection="0"/>
    <xf numFmtId="0" fontId="33" fillId="2" borderId="0" applyNumberFormat="0" applyBorder="0" applyAlignment="0" applyProtection="0"/>
    <xf numFmtId="0" fontId="77" fillId="0" borderId="0">
      <alignment/>
      <protection/>
    </xf>
    <xf numFmtId="0" fontId="61" fillId="0" borderId="5" applyNumberFormat="0" applyFill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77" fillId="0" borderId="0">
      <alignment/>
      <protection/>
    </xf>
    <xf numFmtId="0" fontId="68" fillId="0" borderId="0">
      <alignment/>
      <protection/>
    </xf>
    <xf numFmtId="0" fontId="33" fillId="2" borderId="0" applyNumberFormat="0" applyBorder="0" applyAlignment="0" applyProtection="0"/>
    <xf numFmtId="0" fontId="76" fillId="17" borderId="0" applyNumberFormat="0" applyBorder="0" applyAlignment="0" applyProtection="0"/>
    <xf numFmtId="0" fontId="33" fillId="2" borderId="0" applyNumberFormat="0" applyBorder="0" applyAlignment="0" applyProtection="0"/>
    <xf numFmtId="0" fontId="23" fillId="0" borderId="0">
      <alignment vertical="center"/>
      <protection/>
    </xf>
    <xf numFmtId="176" fontId="36" fillId="0" borderId="0">
      <alignment/>
      <protection locked="0"/>
    </xf>
    <xf numFmtId="0" fontId="35" fillId="16" borderId="0" applyNumberFormat="0" applyBorder="0" applyAlignment="0" applyProtection="0"/>
    <xf numFmtId="0" fontId="78" fillId="2" borderId="0" applyNumberFormat="0" applyBorder="0" applyAlignment="0" applyProtection="0"/>
    <xf numFmtId="0" fontId="76" fillId="18" borderId="0" applyNumberFormat="0" applyBorder="0" applyAlignment="0" applyProtection="0"/>
    <xf numFmtId="0" fontId="79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4" fontId="36" fillId="0" borderId="0">
      <alignment/>
      <protection locked="0"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176" fontId="36" fillId="0" borderId="0">
      <alignment/>
      <protection locked="0"/>
    </xf>
    <xf numFmtId="0" fontId="33" fillId="10" borderId="0" applyNumberFormat="0" applyBorder="0" applyAlignment="0" applyProtection="0"/>
    <xf numFmtId="176" fontId="36" fillId="0" borderId="0">
      <alignment/>
      <protection locked="0"/>
    </xf>
    <xf numFmtId="0" fontId="34" fillId="14" borderId="0" applyNumberFormat="0" applyBorder="0" applyAlignment="0" applyProtection="0"/>
    <xf numFmtId="0" fontId="19" fillId="22" borderId="0" applyNumberFormat="0" applyBorder="0" applyAlignment="0" applyProtection="0"/>
    <xf numFmtId="0" fontId="33" fillId="2" borderId="0" applyNumberFormat="0" applyBorder="0" applyAlignment="0" applyProtection="0"/>
    <xf numFmtId="176" fontId="36" fillId="0" borderId="0">
      <alignment/>
      <protection locked="0"/>
    </xf>
    <xf numFmtId="0" fontId="33" fillId="2" borderId="0" applyNumberFormat="0" applyBorder="0" applyAlignment="0" applyProtection="0"/>
    <xf numFmtId="176" fontId="36" fillId="0" borderId="0">
      <alignment/>
      <protection locked="0"/>
    </xf>
    <xf numFmtId="176" fontId="32" fillId="0" borderId="0">
      <alignment/>
      <protection locked="0"/>
    </xf>
    <xf numFmtId="0" fontId="34" fillId="4" borderId="0" applyNumberFormat="0" applyBorder="0" applyAlignment="0" applyProtection="0"/>
    <xf numFmtId="0" fontId="19" fillId="2" borderId="0" applyNumberFormat="0" applyBorder="0" applyAlignment="0" applyProtection="0"/>
    <xf numFmtId="176" fontId="32" fillId="0" borderId="0">
      <alignment/>
      <protection locked="0"/>
    </xf>
    <xf numFmtId="0" fontId="68" fillId="0" borderId="0">
      <alignment/>
      <protection/>
    </xf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176" fontId="32" fillId="0" borderId="0">
      <alignment/>
      <protection locked="0"/>
    </xf>
    <xf numFmtId="0" fontId="34" fillId="4" borderId="0" applyNumberFormat="0" applyBorder="0" applyAlignment="0" applyProtection="0"/>
    <xf numFmtId="0" fontId="33" fillId="10" borderId="0" applyNumberFormat="0" applyBorder="0" applyAlignment="0" applyProtection="0"/>
    <xf numFmtId="176" fontId="32" fillId="0" borderId="0">
      <alignment/>
      <protection locked="0"/>
    </xf>
    <xf numFmtId="0" fontId="58" fillId="0" borderId="0">
      <alignment/>
      <protection/>
    </xf>
    <xf numFmtId="0" fontId="68" fillId="0" borderId="0">
      <alignment/>
      <protection/>
    </xf>
    <xf numFmtId="5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70" fillId="0" borderId="0" applyNumberFormat="0" applyFill="0" applyBorder="0" applyAlignment="0" applyProtection="0"/>
    <xf numFmtId="176" fontId="32" fillId="0" borderId="0">
      <alignment/>
      <protection locked="0"/>
    </xf>
    <xf numFmtId="176" fontId="47" fillId="0" borderId="0">
      <alignment/>
      <protection locked="0"/>
    </xf>
    <xf numFmtId="176" fontId="32" fillId="0" borderId="0">
      <alignment/>
      <protection locked="0"/>
    </xf>
    <xf numFmtId="0" fontId="0" fillId="13" borderId="4" applyNumberFormat="0" applyFont="0" applyAlignment="0" applyProtection="0"/>
    <xf numFmtId="176" fontId="32" fillId="0" borderId="0">
      <alignment/>
      <protection locked="0"/>
    </xf>
    <xf numFmtId="176" fontId="32" fillId="0" borderId="0">
      <alignment/>
      <protection locked="0"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176" fontId="32" fillId="0" borderId="0">
      <alignment/>
      <protection locked="0"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176" fontId="32" fillId="0" borderId="0">
      <alignment/>
      <protection locked="0"/>
    </xf>
    <xf numFmtId="9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176" fontId="32" fillId="0" borderId="0">
      <alignment/>
      <protection locked="0"/>
    </xf>
    <xf numFmtId="0" fontId="33" fillId="10" borderId="0" applyNumberFormat="0" applyBorder="0" applyAlignment="0" applyProtection="0"/>
    <xf numFmtId="176" fontId="32" fillId="0" borderId="0">
      <alignment/>
      <protection locked="0"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176" fontId="32" fillId="0" borderId="0">
      <alignment/>
      <protection locked="0"/>
    </xf>
    <xf numFmtId="0" fontId="33" fillId="2" borderId="0" applyNumberFormat="0" applyBorder="0" applyAlignment="0" applyProtection="0"/>
    <xf numFmtId="0" fontId="19" fillId="10" borderId="0" applyNumberFormat="0" applyBorder="0" applyAlignment="0" applyProtection="0"/>
    <xf numFmtId="0" fontId="33" fillId="2" borderId="0" applyNumberFormat="0" applyBorder="0" applyAlignment="0" applyProtection="0"/>
    <xf numFmtId="176" fontId="32" fillId="0" borderId="0">
      <alignment/>
      <protection locked="0"/>
    </xf>
    <xf numFmtId="0" fontId="65" fillId="26" borderId="0" applyNumberFormat="0" applyBorder="0" applyAlignment="0" applyProtection="0"/>
    <xf numFmtId="0" fontId="33" fillId="2" borderId="0" applyNumberFormat="0" applyBorder="0" applyAlignment="0" applyProtection="0"/>
    <xf numFmtId="0" fontId="0" fillId="0" borderId="0">
      <alignment/>
      <protection/>
    </xf>
    <xf numFmtId="0" fontId="68" fillId="0" borderId="0">
      <alignment/>
      <protection/>
    </xf>
    <xf numFmtId="0" fontId="33" fillId="2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176" fontId="32" fillId="0" borderId="0">
      <alignment/>
      <protection locked="0"/>
    </xf>
    <xf numFmtId="0" fontId="34" fillId="4" borderId="0" applyNumberFormat="0" applyBorder="0" applyAlignment="0" applyProtection="0"/>
    <xf numFmtId="0" fontId="33" fillId="10" borderId="0" applyNumberFormat="0" applyBorder="0" applyAlignment="0" applyProtection="0"/>
    <xf numFmtId="0" fontId="19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68" fillId="0" borderId="0">
      <alignment/>
      <protection/>
    </xf>
    <xf numFmtId="0" fontId="19" fillId="5" borderId="0" applyNumberFormat="0" applyBorder="0" applyAlignment="0" applyProtection="0"/>
    <xf numFmtId="0" fontId="33" fillId="10" borderId="0" applyNumberFormat="0" applyBorder="0" applyAlignment="0" applyProtection="0"/>
    <xf numFmtId="0" fontId="41" fillId="29" borderId="0" applyNumberFormat="0" applyBorder="0" applyAlignment="0" applyProtection="0"/>
    <xf numFmtId="176" fontId="36" fillId="0" borderId="0">
      <alignment/>
      <protection locked="0"/>
    </xf>
    <xf numFmtId="0" fontId="34" fillId="4" borderId="0" applyNumberFormat="0" applyBorder="0" applyAlignment="0" applyProtection="0"/>
    <xf numFmtId="176" fontId="36" fillId="0" borderId="0">
      <alignment/>
      <protection locked="0"/>
    </xf>
    <xf numFmtId="0" fontId="34" fillId="14" borderId="0" applyNumberFormat="0" applyBorder="0" applyAlignment="0" applyProtection="0"/>
    <xf numFmtId="0" fontId="33" fillId="2" borderId="0" applyNumberFormat="0" applyBorder="0" applyAlignment="0" applyProtection="0"/>
    <xf numFmtId="176" fontId="47" fillId="0" borderId="0">
      <alignment/>
      <protection locked="0"/>
    </xf>
    <xf numFmtId="176" fontId="47" fillId="0" borderId="0">
      <alignment/>
      <protection locked="0"/>
    </xf>
    <xf numFmtId="0" fontId="39" fillId="2" borderId="0" applyNumberFormat="0" applyBorder="0" applyAlignment="0" applyProtection="0"/>
    <xf numFmtId="176" fontId="47" fillId="0" borderId="0">
      <alignment/>
      <protection locked="0"/>
    </xf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5" fillId="18" borderId="0" applyNumberFormat="0" applyBorder="0" applyAlignment="0" applyProtection="0"/>
    <xf numFmtId="0" fontId="66" fillId="30" borderId="0" applyNumberFormat="0" applyBorder="0" applyAlignment="0" applyProtection="0"/>
    <xf numFmtId="0" fontId="30" fillId="10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4" fillId="0" borderId="0">
      <alignment vertical="center"/>
      <protection/>
    </xf>
    <xf numFmtId="176" fontId="47" fillId="0" borderId="0">
      <alignment/>
      <protection locked="0"/>
    </xf>
    <xf numFmtId="0" fontId="14" fillId="31" borderId="0" applyNumberFormat="0" applyBorder="0" applyAlignment="0" applyProtection="0"/>
    <xf numFmtId="0" fontId="34" fillId="4" borderId="0" applyNumberFormat="0" applyBorder="0" applyAlignment="0" applyProtection="0"/>
    <xf numFmtId="0" fontId="19" fillId="10" borderId="0" applyNumberFormat="0" applyBorder="0" applyAlignment="0" applyProtection="0"/>
    <xf numFmtId="0" fontId="34" fillId="1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10" borderId="0" applyNumberFormat="0" applyBorder="0" applyAlignment="0" applyProtection="0"/>
    <xf numFmtId="176" fontId="36" fillId="0" borderId="0">
      <alignment/>
      <protection locked="0"/>
    </xf>
    <xf numFmtId="176" fontId="32" fillId="0" borderId="0">
      <alignment/>
      <protection locked="0"/>
    </xf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80" fillId="0" borderId="0">
      <alignment/>
      <protection/>
    </xf>
    <xf numFmtId="0" fontId="34" fillId="4" borderId="0" applyNumberFormat="0" applyBorder="0" applyAlignment="0" applyProtection="0"/>
    <xf numFmtId="176" fontId="32" fillId="0" borderId="0">
      <alignment/>
      <protection locked="0"/>
    </xf>
    <xf numFmtId="176" fontId="32" fillId="0" borderId="0">
      <alignment/>
      <protection locked="0"/>
    </xf>
    <xf numFmtId="0" fontId="35" fillId="15" borderId="0" applyNumberFormat="0" applyBorder="0" applyAlignment="0" applyProtection="0"/>
    <xf numFmtId="0" fontId="81" fillId="0" borderId="12">
      <alignment horizontal="left"/>
      <protection/>
    </xf>
    <xf numFmtId="0" fontId="34" fillId="4" borderId="0" applyNumberFormat="0" applyBorder="0" applyAlignment="0" applyProtection="0"/>
    <xf numFmtId="176" fontId="32" fillId="0" borderId="0">
      <alignment/>
      <protection locked="0"/>
    </xf>
    <xf numFmtId="176" fontId="36" fillId="0" borderId="0">
      <alignment/>
      <protection locked="0"/>
    </xf>
    <xf numFmtId="0" fontId="33" fillId="2" borderId="0" applyNumberFormat="0" applyBorder="0" applyAlignment="0" applyProtection="0"/>
    <xf numFmtId="176" fontId="36" fillId="0" borderId="0">
      <alignment/>
      <protection locked="0"/>
    </xf>
    <xf numFmtId="0" fontId="76" fillId="20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176" fontId="36" fillId="0" borderId="0">
      <alignment/>
      <protection locked="0"/>
    </xf>
    <xf numFmtId="176" fontId="36" fillId="0" borderId="0">
      <alignment/>
      <protection locked="0"/>
    </xf>
    <xf numFmtId="0" fontId="33" fillId="2" borderId="0" applyNumberFormat="0" applyBorder="0" applyAlignment="0" applyProtection="0"/>
    <xf numFmtId="0" fontId="19" fillId="3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176" fontId="36" fillId="0" borderId="0">
      <alignment/>
      <protection locked="0"/>
    </xf>
    <xf numFmtId="0" fontId="35" fillId="5" borderId="0" applyNumberFormat="0" applyBorder="0" applyAlignment="0" applyProtection="0"/>
    <xf numFmtId="176" fontId="36" fillId="0" borderId="0">
      <alignment/>
      <protection locked="0"/>
    </xf>
    <xf numFmtId="0" fontId="66" fillId="2" borderId="0" applyNumberFormat="0" applyBorder="0" applyAlignment="0" applyProtection="0"/>
    <xf numFmtId="0" fontId="35" fillId="9" borderId="0" applyNumberFormat="0" applyBorder="0" applyAlignment="0" applyProtection="0"/>
    <xf numFmtId="176" fontId="36" fillId="0" borderId="0">
      <alignment/>
      <protection locked="0"/>
    </xf>
    <xf numFmtId="0" fontId="19" fillId="17" borderId="0" applyNumberFormat="0" applyBorder="0" applyAlignment="0" applyProtection="0"/>
    <xf numFmtId="0" fontId="82" fillId="0" borderId="0" applyProtection="0">
      <alignment/>
    </xf>
    <xf numFmtId="176" fontId="36" fillId="0" borderId="0">
      <alignment/>
      <protection locked="0"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176" fontId="47" fillId="0" borderId="0">
      <alignment/>
      <protection locked="0"/>
    </xf>
    <xf numFmtId="0" fontId="19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176" fontId="32" fillId="0" borderId="0">
      <alignment/>
      <protection locked="0"/>
    </xf>
    <xf numFmtId="0" fontId="0" fillId="0" borderId="0">
      <alignment vertical="center"/>
      <protection/>
    </xf>
    <xf numFmtId="1" fontId="58" fillId="0" borderId="0">
      <alignment/>
      <protection/>
    </xf>
    <xf numFmtId="0" fontId="33" fillId="10" borderId="0" applyNumberFormat="0" applyBorder="0" applyAlignment="0" applyProtection="0"/>
    <xf numFmtId="176" fontId="47" fillId="0" borderId="0">
      <alignment/>
      <protection locked="0"/>
    </xf>
    <xf numFmtId="176" fontId="47" fillId="0" borderId="0">
      <alignment/>
      <protection locked="0"/>
    </xf>
    <xf numFmtId="176" fontId="47" fillId="0" borderId="0">
      <alignment/>
      <protection locked="0"/>
    </xf>
    <xf numFmtId="176" fontId="57" fillId="0" borderId="0">
      <alignment/>
      <protection locked="0"/>
    </xf>
    <xf numFmtId="0" fontId="33" fillId="2" borderId="0" applyNumberFormat="0" applyBorder="0" applyAlignment="0" applyProtection="0"/>
    <xf numFmtId="0" fontId="68" fillId="0" borderId="0">
      <alignment/>
      <protection/>
    </xf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19" fillId="23" borderId="0" applyNumberFormat="0" applyBorder="0" applyAlignment="0" applyProtection="0"/>
    <xf numFmtId="0" fontId="35" fillId="6" borderId="0" applyNumberFormat="0" applyBorder="0" applyAlignment="0" applyProtection="0"/>
    <xf numFmtId="0" fontId="19" fillId="3" borderId="0" applyNumberFormat="0" applyBorder="0" applyAlignment="0" applyProtection="0"/>
    <xf numFmtId="0" fontId="14" fillId="32" borderId="0" applyNumberFormat="0" applyBorder="0" applyAlignment="0" applyProtection="0"/>
    <xf numFmtId="0" fontId="35" fillId="6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19" fillId="7" borderId="0" applyNumberFormat="0" applyBorder="0" applyAlignment="0" applyProtection="0"/>
    <xf numFmtId="176" fontId="57" fillId="0" borderId="0">
      <alignment/>
      <protection locked="0"/>
    </xf>
    <xf numFmtId="0" fontId="35" fillId="9" borderId="0" applyNumberFormat="0" applyBorder="0" applyAlignment="0" applyProtection="0"/>
    <xf numFmtId="0" fontId="35" fillId="6" borderId="0" applyNumberFormat="0" applyBorder="0" applyAlignment="0" applyProtection="0"/>
    <xf numFmtId="0" fontId="19" fillId="13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5" fillId="9" borderId="0" applyNumberFormat="0" applyBorder="0" applyAlignment="0" applyProtection="0"/>
    <xf numFmtId="0" fontId="34" fillId="14" borderId="0" applyNumberFormat="0" applyBorder="0" applyAlignment="0" applyProtection="0"/>
    <xf numFmtId="0" fontId="19" fillId="3" borderId="0" applyNumberFormat="0" applyBorder="0" applyAlignment="0" applyProtection="0"/>
    <xf numFmtId="0" fontId="35" fillId="9" borderId="0" applyNumberFormat="0" applyBorder="0" applyAlignment="0" applyProtection="0"/>
    <xf numFmtId="176" fontId="47" fillId="0" borderId="0">
      <alignment/>
      <protection locked="0"/>
    </xf>
    <xf numFmtId="0" fontId="34" fillId="14" borderId="0" applyNumberFormat="0" applyBorder="0" applyAlignment="0" applyProtection="0"/>
    <xf numFmtId="0" fontId="19" fillId="14" borderId="0" applyNumberFormat="0" applyBorder="0" applyAlignment="0" applyProtection="0"/>
    <xf numFmtId="0" fontId="33" fillId="10" borderId="0" applyNumberFormat="0" applyBorder="0" applyAlignment="0" applyProtection="0"/>
    <xf numFmtId="0" fontId="34" fillId="4" borderId="0" applyNumberFormat="0" applyBorder="0" applyAlignment="0" applyProtection="0"/>
    <xf numFmtId="0" fontId="19" fillId="7" borderId="0" applyNumberFormat="0" applyBorder="0" applyAlignment="0" applyProtection="0"/>
    <xf numFmtId="0" fontId="30" fillId="10" borderId="0" applyNumberFormat="0" applyBorder="0" applyAlignment="0" applyProtection="0"/>
    <xf numFmtId="0" fontId="7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19" fillId="22" borderId="0" applyNumberFormat="0" applyBorder="0" applyAlignment="0" applyProtection="0"/>
    <xf numFmtId="0" fontId="33" fillId="2" borderId="0" applyNumberFormat="0" applyBorder="0" applyAlignment="0" applyProtection="0"/>
    <xf numFmtId="0" fontId="66" fillId="30" borderId="0" applyNumberFormat="0" applyBorder="0" applyAlignment="0" applyProtection="0"/>
    <xf numFmtId="0" fontId="0" fillId="13" borderId="4" applyNumberFormat="0" applyFont="0" applyAlignment="0" applyProtection="0"/>
    <xf numFmtId="0" fontId="19" fillId="22" borderId="0" applyNumberFormat="0" applyBorder="0" applyAlignment="0" applyProtection="0"/>
    <xf numFmtId="0" fontId="19" fillId="5" borderId="0" applyNumberFormat="0" applyBorder="0" applyAlignment="0" applyProtection="0"/>
    <xf numFmtId="0" fontId="34" fillId="4" borderId="0" applyNumberFormat="0" applyBorder="0" applyAlignment="0" applyProtection="0"/>
    <xf numFmtId="0" fontId="19" fillId="22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4" fillId="4" borderId="0" applyNumberFormat="0" applyBorder="0" applyAlignment="0" applyProtection="0"/>
    <xf numFmtId="0" fontId="19" fillId="22" borderId="0" applyNumberFormat="0" applyBorder="0" applyAlignment="0" applyProtection="0"/>
    <xf numFmtId="0" fontId="34" fillId="4" borderId="0" applyNumberFormat="0" applyBorder="0" applyAlignment="0" applyProtection="0"/>
    <xf numFmtId="0" fontId="14" fillId="33" borderId="0" applyNumberFormat="0" applyBorder="0" applyAlignment="0" applyProtection="0"/>
    <xf numFmtId="0" fontId="33" fillId="10" borderId="0" applyNumberFormat="0" applyBorder="0" applyAlignment="0" applyProtection="0"/>
    <xf numFmtId="0" fontId="19" fillId="3" borderId="0" applyNumberFormat="0" applyBorder="0" applyAlignment="0" applyProtection="0"/>
    <xf numFmtId="0" fontId="66" fillId="30" borderId="0" applyNumberFormat="0" applyBorder="0" applyAlignment="0" applyProtection="0"/>
    <xf numFmtId="0" fontId="33" fillId="2" borderId="0" applyNumberFormat="0" applyBorder="0" applyAlignment="0" applyProtection="0"/>
    <xf numFmtId="0" fontId="19" fillId="2" borderId="0" applyNumberFormat="0" applyBorder="0" applyAlignment="0" applyProtection="0"/>
    <xf numFmtId="0" fontId="62" fillId="4" borderId="0" applyNumberFormat="0" applyBorder="0" applyAlignment="0" applyProtection="0"/>
    <xf numFmtId="0" fontId="33" fillId="2" borderId="0" applyNumberFormat="0" applyBorder="0" applyAlignment="0" applyProtection="0"/>
    <xf numFmtId="0" fontId="19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7" borderId="0" applyNumberFormat="0" applyBorder="0" applyAlignment="0" applyProtection="0"/>
    <xf numFmtId="0" fontId="19" fillId="2" borderId="0" applyNumberFormat="0" applyBorder="0" applyAlignment="0" applyProtection="0"/>
    <xf numFmtId="176" fontId="36" fillId="0" borderId="0">
      <alignment/>
      <protection locked="0"/>
    </xf>
    <xf numFmtId="0" fontId="30" fillId="10" borderId="0" applyNumberFormat="0" applyBorder="0" applyAlignment="0" applyProtection="0"/>
    <xf numFmtId="0" fontId="34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7" borderId="0" applyNumberFormat="0" applyBorder="0" applyAlignment="0" applyProtection="0"/>
    <xf numFmtId="0" fontId="83" fillId="0" borderId="3" applyNumberFormat="0" applyFill="0" applyAlignment="0" applyProtection="0"/>
    <xf numFmtId="0" fontId="19" fillId="4" borderId="0" applyNumberFormat="0" applyBorder="0" applyAlignment="0" applyProtection="0"/>
    <xf numFmtId="179" fontId="36" fillId="0" borderId="0">
      <alignment/>
      <protection locked="0"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73" fillId="0" borderId="9" applyNumberFormat="0" applyFill="0" applyAlignment="0" applyProtection="0"/>
    <xf numFmtId="0" fontId="19" fillId="4" borderId="0" applyNumberFormat="0" applyBorder="0" applyAlignment="0" applyProtection="0"/>
    <xf numFmtId="0" fontId="19" fillId="13" borderId="0" applyNumberFormat="0" applyBorder="0" applyAlignment="0" applyProtection="0"/>
    <xf numFmtId="0" fontId="63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9" fillId="13" borderId="0" applyNumberFormat="0" applyBorder="0" applyAlignment="0" applyProtection="0"/>
    <xf numFmtId="0" fontId="35" fillId="15" borderId="0" applyNumberFormat="0" applyBorder="0" applyAlignment="0" applyProtection="0"/>
    <xf numFmtId="0" fontId="19" fillId="10" borderId="0" applyNumberFormat="0" applyBorder="0" applyAlignment="0" applyProtection="0"/>
    <xf numFmtId="0" fontId="66" fillId="30" borderId="0" applyNumberFormat="0" applyBorder="0" applyAlignment="0" applyProtection="0"/>
    <xf numFmtId="176" fontId="36" fillId="0" borderId="0">
      <alignment/>
      <protection locked="0"/>
    </xf>
    <xf numFmtId="176" fontId="36" fillId="0" borderId="0">
      <alignment/>
      <protection locked="0"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33" fillId="2" borderId="0" applyNumberFormat="0" applyBorder="0" applyAlignment="0" applyProtection="0"/>
    <xf numFmtId="176" fontId="36" fillId="0" borderId="0">
      <alignment/>
      <protection locked="0"/>
    </xf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33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14" borderId="0" applyNumberFormat="0" applyBorder="0" applyAlignment="0" applyProtection="0"/>
    <xf numFmtId="0" fontId="33" fillId="2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19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19" fillId="7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34" fillId="14" borderId="0" applyNumberFormat="0" applyBorder="0" applyAlignment="0" applyProtection="0"/>
    <xf numFmtId="9" fontId="19" fillId="0" borderId="0" applyFont="0" applyFill="0" applyBorder="0" applyAlignment="0" applyProtection="0"/>
    <xf numFmtId="0" fontId="19" fillId="7" borderId="0" applyNumberFormat="0" applyBorder="0" applyAlignment="0" applyProtection="0"/>
    <xf numFmtId="0" fontId="35" fillId="11" borderId="0" applyNumberFormat="0" applyBorder="0" applyAlignment="0" applyProtection="0"/>
    <xf numFmtId="0" fontId="33" fillId="2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30" fillId="10" borderId="0" applyNumberFormat="0" applyBorder="0" applyAlignment="0" applyProtection="0"/>
    <xf numFmtId="0" fontId="58" fillId="0" borderId="0">
      <alignment/>
      <protection/>
    </xf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35" fillId="21" borderId="0" applyNumberFormat="0" applyBorder="0" applyAlignment="0" applyProtection="0"/>
    <xf numFmtId="0" fontId="33" fillId="2" borderId="0" applyNumberFormat="0" applyBorder="0" applyAlignment="0" applyProtection="0"/>
    <xf numFmtId="0" fontId="19" fillId="14" borderId="0" applyNumberFormat="0" applyBorder="0" applyAlignment="0" applyProtection="0"/>
    <xf numFmtId="176" fontId="36" fillId="0" borderId="0">
      <alignment/>
      <protection locked="0"/>
    </xf>
    <xf numFmtId="0" fontId="19" fillId="7" borderId="0" applyNumberFormat="0" applyBorder="0" applyAlignment="0" applyProtection="0"/>
    <xf numFmtId="0" fontId="35" fillId="6" borderId="0" applyNumberFormat="0" applyBorder="0" applyAlignment="0" applyProtection="0"/>
    <xf numFmtId="0" fontId="33" fillId="2" borderId="0" applyNumberFormat="0" applyBorder="0" applyAlignment="0" applyProtection="0"/>
    <xf numFmtId="176" fontId="36" fillId="0" borderId="0">
      <alignment/>
      <protection locked="0"/>
    </xf>
    <xf numFmtId="0" fontId="34" fillId="4" borderId="0" applyNumberFormat="0" applyBorder="0" applyAlignment="0" applyProtection="0"/>
    <xf numFmtId="0" fontId="14" fillId="34" borderId="0" applyNumberFormat="0" applyBorder="0" applyAlignment="0" applyProtection="0"/>
    <xf numFmtId="0" fontId="33" fillId="2" borderId="0" applyNumberFormat="0" applyBorder="0" applyAlignment="0" applyProtection="0"/>
    <xf numFmtId="176" fontId="32" fillId="0" borderId="0">
      <alignment/>
      <protection locked="0"/>
    </xf>
    <xf numFmtId="176" fontId="32" fillId="0" borderId="0">
      <alignment/>
      <protection locked="0"/>
    </xf>
    <xf numFmtId="0" fontId="19" fillId="17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66" fillId="30" borderId="0" applyNumberFormat="0" applyBorder="0" applyAlignment="0" applyProtection="0"/>
    <xf numFmtId="0" fontId="33" fillId="2" borderId="0" applyNumberFormat="0" applyBorder="0" applyAlignment="0" applyProtection="0"/>
    <xf numFmtId="0" fontId="41" fillId="35" borderId="0" applyNumberFormat="0" applyBorder="0" applyAlignment="0" applyProtection="0"/>
    <xf numFmtId="176" fontId="32" fillId="0" borderId="0">
      <alignment/>
      <protection locked="0"/>
    </xf>
    <xf numFmtId="0" fontId="19" fillId="23" borderId="0" applyNumberFormat="0" applyBorder="0" applyAlignment="0" applyProtection="0"/>
    <xf numFmtId="0" fontId="34" fillId="4" borderId="0" applyNumberFormat="0" applyBorder="0" applyAlignment="0" applyProtection="0"/>
    <xf numFmtId="0" fontId="66" fillId="34" borderId="0" applyNumberFormat="0" applyBorder="0" applyAlignment="0" applyProtection="0"/>
    <xf numFmtId="0" fontId="35" fillId="18" borderId="0" applyNumberFormat="0" applyBorder="0" applyAlignment="0" applyProtection="0"/>
    <xf numFmtId="176" fontId="32" fillId="0" borderId="0">
      <alignment/>
      <protection locked="0"/>
    </xf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176" fontId="32" fillId="0" borderId="0">
      <alignment/>
      <protection locked="0"/>
    </xf>
    <xf numFmtId="176" fontId="36" fillId="0" borderId="0">
      <alignment/>
      <protection locked="0"/>
    </xf>
    <xf numFmtId="0" fontId="33" fillId="2" borderId="0" applyNumberFormat="0" applyBorder="0" applyAlignment="0" applyProtection="0"/>
    <xf numFmtId="176" fontId="57" fillId="0" borderId="0">
      <alignment/>
      <protection locked="0"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176" fontId="32" fillId="0" borderId="0">
      <alignment/>
      <protection locked="0"/>
    </xf>
    <xf numFmtId="0" fontId="33" fillId="2" borderId="0" applyNumberFormat="0" applyBorder="0" applyAlignment="0" applyProtection="0"/>
    <xf numFmtId="176" fontId="36" fillId="0" borderId="0">
      <alignment/>
      <protection locked="0"/>
    </xf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176" fontId="32" fillId="0" borderId="0">
      <alignment/>
      <protection locked="0"/>
    </xf>
    <xf numFmtId="0" fontId="66" fillId="30" borderId="0" applyNumberFormat="0" applyBorder="0" applyAlignment="0" applyProtection="0"/>
    <xf numFmtId="176" fontId="47" fillId="0" borderId="0">
      <alignment/>
      <protection locked="0"/>
    </xf>
    <xf numFmtId="176" fontId="36" fillId="0" borderId="0">
      <alignment/>
      <protection locked="0"/>
    </xf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10" borderId="0" applyNumberFormat="0" applyBorder="0" applyAlignment="0" applyProtection="0"/>
    <xf numFmtId="176" fontId="47" fillId="0" borderId="0">
      <alignment/>
      <protection locked="0"/>
    </xf>
    <xf numFmtId="0" fontId="34" fillId="4" borderId="0" applyNumberFormat="0" applyBorder="0" applyAlignment="0" applyProtection="0"/>
    <xf numFmtId="0" fontId="39" fillId="2" borderId="0" applyNumberFormat="0" applyBorder="0" applyAlignment="0" applyProtection="0"/>
    <xf numFmtId="0" fontId="19" fillId="17" borderId="0" applyNumberFormat="0" applyBorder="0" applyAlignment="0" applyProtection="0"/>
    <xf numFmtId="0" fontId="33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20" borderId="0" applyNumberFormat="0" applyBorder="0" applyAlignment="0" applyProtection="0"/>
    <xf numFmtId="0" fontId="61" fillId="0" borderId="5" applyNumberFormat="0" applyFill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19" fillId="17" borderId="0" applyNumberFormat="0" applyBorder="0" applyAlignment="0" applyProtection="0"/>
    <xf numFmtId="0" fontId="84" fillId="0" borderId="0">
      <alignment/>
      <protection/>
    </xf>
    <xf numFmtId="0" fontId="2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23" borderId="0" applyNumberFormat="0" applyBorder="0" applyAlignment="0" applyProtection="0"/>
    <xf numFmtId="0" fontId="34" fillId="4" borderId="0" applyNumberFormat="0" applyBorder="0" applyAlignment="0" applyProtection="0"/>
    <xf numFmtId="0" fontId="19" fillId="23" borderId="0" applyNumberFormat="0" applyBorder="0" applyAlignment="0" applyProtection="0"/>
    <xf numFmtId="176" fontId="47" fillId="0" borderId="0">
      <alignment/>
      <protection locked="0"/>
    </xf>
    <xf numFmtId="0" fontId="19" fillId="23" borderId="0" applyNumberFormat="0" applyBorder="0" applyAlignment="0" applyProtection="0"/>
    <xf numFmtId="176" fontId="47" fillId="0" borderId="0">
      <alignment/>
      <protection locked="0"/>
    </xf>
    <xf numFmtId="0" fontId="19" fillId="23" borderId="0" applyNumberFormat="0" applyBorder="0" applyAlignment="0" applyProtection="0"/>
    <xf numFmtId="176" fontId="47" fillId="0" borderId="0">
      <alignment/>
      <protection locked="0"/>
    </xf>
    <xf numFmtId="0" fontId="33" fillId="2" borderId="0" applyNumberFormat="0" applyBorder="0" applyAlignment="0" applyProtection="0"/>
    <xf numFmtId="10" fontId="58" fillId="0" borderId="0" applyFont="0" applyFill="0" applyBorder="0" applyAlignment="0" applyProtection="0"/>
    <xf numFmtId="0" fontId="19" fillId="23" borderId="0" applyNumberFormat="0" applyBorder="0" applyAlignment="0" applyProtection="0"/>
    <xf numFmtId="176" fontId="47" fillId="0" borderId="0">
      <alignment/>
      <protection locked="0"/>
    </xf>
    <xf numFmtId="0" fontId="33" fillId="2" borderId="0" applyNumberFormat="0" applyBorder="0" applyAlignment="0" applyProtection="0"/>
    <xf numFmtId="0" fontId="19" fillId="23" borderId="0" applyNumberFormat="0" applyBorder="0" applyAlignment="0" applyProtection="0"/>
    <xf numFmtId="0" fontId="33" fillId="2" borderId="0" applyNumberFormat="0" applyBorder="0" applyAlignment="0" applyProtection="0"/>
    <xf numFmtId="0" fontId="19" fillId="17" borderId="0" applyNumberFormat="0" applyBorder="0" applyAlignment="0" applyProtection="0"/>
    <xf numFmtId="0" fontId="19" fillId="23" borderId="0" applyNumberFormat="0" applyBorder="0" applyAlignment="0" applyProtection="0"/>
    <xf numFmtId="0" fontId="19" fillId="5" borderId="0" applyNumberFormat="0" applyBorder="0" applyAlignment="0" applyProtection="0"/>
    <xf numFmtId="0" fontId="34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3" fillId="2" borderId="0" applyNumberFormat="0" applyBorder="0" applyAlignment="0" applyProtection="0"/>
    <xf numFmtId="0" fontId="0" fillId="0" borderId="0">
      <alignment/>
      <protection/>
    </xf>
    <xf numFmtId="0" fontId="19" fillId="5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9" fillId="5" borderId="0" applyNumberFormat="0" applyBorder="0" applyAlignment="0" applyProtection="0"/>
    <xf numFmtId="0" fontId="66" fillId="30" borderId="0" applyNumberFormat="0" applyBorder="0" applyAlignment="0" applyProtection="0"/>
    <xf numFmtId="0" fontId="33" fillId="2" borderId="0" applyNumberFormat="0" applyBorder="0" applyAlignment="0" applyProtection="0"/>
    <xf numFmtId="0" fontId="56" fillId="17" borderId="2" applyNumberFormat="0" applyAlignment="0" applyProtection="0"/>
    <xf numFmtId="176" fontId="47" fillId="0" borderId="0">
      <alignment/>
      <protection locked="0"/>
    </xf>
    <xf numFmtId="0" fontId="19" fillId="9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33" fillId="2" borderId="0" applyNumberFormat="0" applyBorder="0" applyAlignment="0" applyProtection="0"/>
    <xf numFmtId="0" fontId="39" fillId="2" borderId="0" applyNumberFormat="0" applyBorder="0" applyAlignment="0" applyProtection="0"/>
    <xf numFmtId="0" fontId="19" fillId="9" borderId="0" applyNumberFormat="0" applyBorder="0" applyAlignment="0" applyProtection="0"/>
    <xf numFmtId="0" fontId="39" fillId="2" borderId="0" applyNumberFormat="0" applyBorder="0" applyAlignment="0" applyProtection="0"/>
    <xf numFmtId="0" fontId="19" fillId="9" borderId="0" applyNumberFormat="0" applyBorder="0" applyAlignment="0" applyProtection="0"/>
    <xf numFmtId="0" fontId="0" fillId="0" borderId="0">
      <alignment vertical="center"/>
      <protection/>
    </xf>
    <xf numFmtId="0" fontId="19" fillId="20" borderId="0" applyNumberFormat="0" applyBorder="0" applyAlignment="0" applyProtection="0"/>
    <xf numFmtId="0" fontId="19" fillId="10" borderId="0" applyNumberFormat="0" applyBorder="0" applyAlignment="0" applyProtection="0"/>
    <xf numFmtId="0" fontId="33" fillId="2" borderId="0" applyNumberFormat="0" applyBorder="0" applyAlignment="0" applyProtection="0"/>
    <xf numFmtId="0" fontId="19" fillId="10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19" fillId="10" borderId="0" applyNumberFormat="0" applyBorder="0" applyAlignment="0" applyProtection="0"/>
    <xf numFmtId="0" fontId="33" fillId="10" borderId="0" applyNumberFormat="0" applyBorder="0" applyAlignment="0" applyProtection="0"/>
    <xf numFmtId="0" fontId="39" fillId="2" borderId="0" applyNumberFormat="0" applyBorder="0" applyAlignment="0" applyProtection="0"/>
    <xf numFmtId="0" fontId="33" fillId="2" borderId="0" applyNumberFormat="0" applyBorder="0" applyAlignment="0" applyProtection="0"/>
    <xf numFmtId="0" fontId="19" fillId="23" borderId="0" applyNumberFormat="0" applyBorder="0" applyAlignment="0" applyProtection="0"/>
    <xf numFmtId="0" fontId="34" fillId="4" borderId="0" applyNumberFormat="0" applyBorder="0" applyAlignment="0" applyProtection="0"/>
    <xf numFmtId="0" fontId="35" fillId="16" borderId="0" applyNumberFormat="0" applyBorder="0" applyAlignment="0" applyProtection="0"/>
    <xf numFmtId="0" fontId="33" fillId="2" borderId="0" applyNumberFormat="0" applyBorder="0" applyAlignment="0" applyProtection="0"/>
    <xf numFmtId="0" fontId="33" fillId="10" borderId="0" applyNumberFormat="0" applyBorder="0" applyAlignment="0" applyProtection="0"/>
    <xf numFmtId="0" fontId="34" fillId="4" borderId="0" applyNumberFormat="0" applyBorder="0" applyAlignment="0" applyProtection="0"/>
    <xf numFmtId="0" fontId="19" fillId="23" borderId="0" applyNumberFormat="0" applyBorder="0" applyAlignment="0" applyProtection="0"/>
    <xf numFmtId="0" fontId="35" fillId="17" borderId="0" applyNumberFormat="0" applyBorder="0" applyAlignment="0" applyProtection="0"/>
    <xf numFmtId="0" fontId="33" fillId="2" borderId="0" applyNumberFormat="0" applyBorder="0" applyAlignment="0" applyProtection="0"/>
    <xf numFmtId="0" fontId="19" fillId="23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19" fillId="23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19" fillId="23" borderId="0" applyNumberFormat="0" applyBorder="0" applyAlignment="0" applyProtection="0"/>
    <xf numFmtId="0" fontId="33" fillId="2" borderId="0" applyNumberFormat="0" applyBorder="0" applyAlignment="0" applyProtection="0"/>
    <xf numFmtId="0" fontId="19" fillId="27" borderId="0" applyNumberFormat="0" applyBorder="0" applyAlignment="0" applyProtection="0"/>
    <xf numFmtId="0" fontId="34" fillId="4" borderId="0" applyNumberFormat="0" applyBorder="0" applyAlignment="0" applyProtection="0"/>
    <xf numFmtId="0" fontId="19" fillId="27" borderId="0" applyNumberFormat="0" applyBorder="0" applyAlignment="0" applyProtection="0"/>
    <xf numFmtId="0" fontId="85" fillId="0" borderId="0" applyProtection="0">
      <alignment/>
    </xf>
    <xf numFmtId="0" fontId="19" fillId="27" borderId="0" applyNumberFormat="0" applyBorder="0" applyAlignment="0" applyProtection="0"/>
    <xf numFmtId="0" fontId="33" fillId="2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19" fillId="27" borderId="0" applyNumberFormat="0" applyBorder="0" applyAlignment="0" applyProtection="0"/>
    <xf numFmtId="176" fontId="47" fillId="0" borderId="0">
      <alignment/>
      <protection locked="0"/>
    </xf>
    <xf numFmtId="0" fontId="19" fillId="27" borderId="0" applyNumberFormat="0" applyBorder="0" applyAlignment="0" applyProtection="0"/>
    <xf numFmtId="0" fontId="34" fillId="4" borderId="0" applyNumberFormat="0" applyBorder="0" applyAlignment="0" applyProtection="0"/>
    <xf numFmtId="0" fontId="35" fillId="16" borderId="0" applyNumberFormat="0" applyBorder="0" applyAlignment="0" applyProtection="0"/>
    <xf numFmtId="0" fontId="19" fillId="7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34" fillId="4" borderId="0" applyNumberFormat="0" applyBorder="0" applyAlignment="0" applyProtection="0"/>
    <xf numFmtId="0" fontId="65" fillId="4" borderId="0" applyNumberFormat="0" applyBorder="0" applyAlignment="0" applyProtection="0"/>
    <xf numFmtId="0" fontId="33" fillId="2" borderId="0" applyNumberFormat="0" applyBorder="0" applyAlignment="0" applyProtection="0"/>
    <xf numFmtId="0" fontId="76" fillId="5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76" fillId="7" borderId="0" applyNumberFormat="0" applyBorder="0" applyAlignment="0" applyProtection="0"/>
    <xf numFmtId="0" fontId="35" fillId="16" borderId="0" applyNumberFormat="0" applyBorder="0" applyAlignment="0" applyProtection="0"/>
    <xf numFmtId="0" fontId="33" fillId="2" borderId="0" applyNumberFormat="0" applyBorder="0" applyAlignment="0" applyProtection="0"/>
    <xf numFmtId="176" fontId="36" fillId="0" borderId="0">
      <alignment/>
      <protection locked="0"/>
    </xf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76" fillId="18" borderId="0" applyNumberFormat="0" applyBorder="0" applyAlignment="0" applyProtection="0"/>
    <xf numFmtId="0" fontId="35" fillId="15" borderId="0" applyNumberFormat="0" applyBorder="0" applyAlignment="0" applyProtection="0"/>
    <xf numFmtId="0" fontId="76" fillId="18" borderId="0" applyNumberFormat="0" applyBorder="0" applyAlignment="0" applyProtection="0"/>
    <xf numFmtId="0" fontId="70" fillId="0" borderId="6" applyNumberFormat="0" applyFill="0" applyAlignment="0" applyProtection="0"/>
    <xf numFmtId="0" fontId="33" fillId="2" borderId="0" applyNumberFormat="0" applyBorder="0" applyAlignment="0" applyProtection="0"/>
    <xf numFmtId="0" fontId="35" fillId="15" borderId="0" applyNumberFormat="0" applyBorder="0" applyAlignment="0" applyProtection="0"/>
    <xf numFmtId="0" fontId="35" fillId="18" borderId="0" applyNumberFormat="0" applyBorder="0" applyAlignment="0" applyProtection="0"/>
    <xf numFmtId="0" fontId="33" fillId="2" borderId="0" applyNumberFormat="0" applyBorder="0" applyAlignment="0" applyProtection="0"/>
    <xf numFmtId="0" fontId="41" fillId="31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4" fillId="4" borderId="0" applyNumberFormat="0" applyBorder="0" applyAlignment="0" applyProtection="0"/>
    <xf numFmtId="0" fontId="33" fillId="10" borderId="0" applyNumberFormat="0" applyBorder="0" applyAlignment="0" applyProtection="0"/>
    <xf numFmtId="0" fontId="34" fillId="4" borderId="0" applyNumberFormat="0" applyBorder="0" applyAlignment="0" applyProtection="0"/>
    <xf numFmtId="0" fontId="76" fillId="5" borderId="0" applyNumberFormat="0" applyBorder="0" applyAlignment="0" applyProtection="0"/>
    <xf numFmtId="0" fontId="33" fillId="2" borderId="0" applyNumberFormat="0" applyBorder="0" applyAlignment="0" applyProtection="0"/>
    <xf numFmtId="0" fontId="35" fillId="5" borderId="0" applyNumberFormat="0" applyBorder="0" applyAlignment="0" applyProtection="0"/>
    <xf numFmtId="0" fontId="33" fillId="2" borderId="0" applyNumberFormat="0" applyBorder="0" applyAlignment="0" applyProtection="0"/>
    <xf numFmtId="0" fontId="0" fillId="13" borderId="4" applyNumberFormat="0" applyFont="0" applyAlignment="0" applyProtection="0"/>
    <xf numFmtId="0" fontId="66" fillId="2" borderId="0" applyNumberFormat="0" applyBorder="0" applyAlignment="0" applyProtection="0"/>
    <xf numFmtId="0" fontId="35" fillId="9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86" fillId="0" borderId="0">
      <alignment horizontal="left" indent="1"/>
      <protection/>
    </xf>
    <xf numFmtId="0" fontId="41" fillId="28" borderId="0" applyNumberFormat="0" applyBorder="0" applyAlignment="0" applyProtection="0"/>
    <xf numFmtId="0" fontId="76" fillId="20" borderId="0" applyNumberFormat="0" applyBorder="0" applyAlignment="0" applyProtection="0"/>
    <xf numFmtId="0" fontId="35" fillId="9" borderId="0" applyNumberFormat="0" applyBorder="0" applyAlignment="0" applyProtection="0"/>
    <xf numFmtId="0" fontId="66" fillId="30" borderId="0" applyNumberFormat="0" applyBorder="0" applyAlignment="0" applyProtection="0"/>
    <xf numFmtId="0" fontId="34" fillId="4" borderId="0" applyNumberFormat="0" applyBorder="0" applyAlignment="0" applyProtection="0"/>
    <xf numFmtId="0" fontId="66" fillId="2" borderId="0" applyNumberFormat="0" applyBorder="0" applyAlignment="0" applyProtection="0"/>
    <xf numFmtId="0" fontId="35" fillId="16" borderId="0" applyNumberFormat="0" applyBorder="0" applyAlignment="0" applyProtection="0"/>
    <xf numFmtId="0" fontId="0" fillId="13" borderId="4" applyNumberFormat="0" applyFont="0" applyAlignment="0" applyProtection="0"/>
    <xf numFmtId="0" fontId="35" fillId="7" borderId="0" applyNumberFormat="0" applyBorder="0" applyAlignment="0" applyProtection="0"/>
    <xf numFmtId="0" fontId="33" fillId="2" borderId="0" applyNumberFormat="0" applyBorder="0" applyAlignment="0" applyProtection="0"/>
    <xf numFmtId="0" fontId="76" fillId="17" borderId="0" applyNumberFormat="0" applyBorder="0" applyAlignment="0" applyProtection="0"/>
    <xf numFmtId="0" fontId="87" fillId="19" borderId="8" applyNumberFormat="0" applyAlignment="0" applyProtection="0"/>
    <xf numFmtId="0" fontId="35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5" fillId="18" borderId="0" applyNumberFormat="0" applyBorder="0" applyAlignment="0" applyProtection="0"/>
    <xf numFmtId="0" fontId="33" fillId="2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3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35" fillId="11" borderId="0" applyNumberFormat="0" applyBorder="0" applyAlignment="0" applyProtection="0"/>
    <xf numFmtId="0" fontId="33" fillId="2" borderId="0" applyNumberFormat="0" applyBorder="0" applyAlignment="0" applyProtection="0"/>
    <xf numFmtId="0" fontId="88" fillId="0" borderId="13">
      <alignment horizontal="left" vertical="center"/>
      <protection/>
    </xf>
    <xf numFmtId="0" fontId="35" fillId="18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3" fillId="2" borderId="0" applyNumberFormat="0" applyBorder="0" applyAlignment="0" applyProtection="0"/>
    <xf numFmtId="0" fontId="33" fillId="10" borderId="0" applyNumberFormat="0" applyBorder="0" applyAlignment="0" applyProtection="0"/>
    <xf numFmtId="0" fontId="83" fillId="0" borderId="3" applyNumberFormat="0" applyFill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76" fillId="7" borderId="0" applyNumberFormat="0" applyBorder="0" applyAlignment="0" applyProtection="0"/>
    <xf numFmtId="0" fontId="35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9" borderId="0" applyNumberFormat="0" applyBorder="0" applyAlignment="0" applyProtection="0"/>
    <xf numFmtId="0" fontId="33" fillId="2" borderId="0" applyNumberFormat="0" applyBorder="0" applyAlignment="0" applyProtection="0"/>
    <xf numFmtId="0" fontId="61" fillId="0" borderId="5" applyNumberFormat="0" applyFill="0" applyAlignment="0" applyProtection="0"/>
    <xf numFmtId="0" fontId="33" fillId="2" borderId="0" applyNumberFormat="0" applyBorder="0" applyAlignment="0" applyProtection="0"/>
    <xf numFmtId="0" fontId="62" fillId="4" borderId="0" applyNumberFormat="0" applyBorder="0" applyAlignment="0" applyProtection="0"/>
    <xf numFmtId="0" fontId="34" fillId="4" borderId="0" applyNumberFormat="0" applyBorder="0" applyAlignment="0" applyProtection="0"/>
    <xf numFmtId="0" fontId="35" fillId="18" borderId="0" applyNumberFormat="0" applyBorder="0" applyAlignment="0" applyProtection="0"/>
    <xf numFmtId="0" fontId="33" fillId="2" borderId="0" applyNumberFormat="0" applyBorder="0" applyAlignment="0" applyProtection="0"/>
    <xf numFmtId="0" fontId="89" fillId="0" borderId="14" applyNumberFormat="0" applyFill="0" applyAlignment="0" applyProtection="0"/>
    <xf numFmtId="0" fontId="33" fillId="2" borderId="0" applyNumberFormat="0" applyBorder="0" applyAlignment="0" applyProtection="0"/>
    <xf numFmtId="0" fontId="35" fillId="11" borderId="0" applyNumberFormat="0" applyBorder="0" applyAlignment="0" applyProtection="0"/>
    <xf numFmtId="0" fontId="33" fillId="2" borderId="0" applyNumberFormat="0" applyBorder="0" applyAlignment="0" applyProtection="0"/>
    <xf numFmtId="0" fontId="14" fillId="32" borderId="0" applyNumberFormat="0" applyBorder="0" applyAlignment="0" applyProtection="0"/>
    <xf numFmtId="0" fontId="34" fillId="4" borderId="0" applyNumberFormat="0" applyBorder="0" applyAlignment="0" applyProtection="0"/>
    <xf numFmtId="0" fontId="41" fillId="36" borderId="0" applyNumberFormat="0" applyBorder="0" applyAlignment="0" applyProtection="0"/>
    <xf numFmtId="0" fontId="33" fillId="2" borderId="0" applyNumberFormat="0" applyBorder="0" applyAlignment="0" applyProtection="0"/>
    <xf numFmtId="0" fontId="41" fillId="28" borderId="0" applyNumberFormat="0" applyBorder="0" applyAlignment="0" applyProtection="0"/>
    <xf numFmtId="0" fontId="33" fillId="2" borderId="0" applyNumberFormat="0" applyBorder="0" applyAlignment="0" applyProtection="0"/>
    <xf numFmtId="0" fontId="41" fillId="35" borderId="0" applyNumberFormat="0" applyBorder="0" applyAlignment="0" applyProtection="0"/>
    <xf numFmtId="0" fontId="41" fillId="12" borderId="0" applyNumberFormat="0" applyBorder="0" applyAlignment="0" applyProtection="0"/>
    <xf numFmtId="0" fontId="33" fillId="2" borderId="0" applyNumberFormat="0" applyBorder="0" applyAlignment="0" applyProtection="0"/>
    <xf numFmtId="0" fontId="34" fillId="14" borderId="0" applyNumberFormat="0" applyBorder="0" applyAlignment="0" applyProtection="0"/>
    <xf numFmtId="0" fontId="34" fillId="4" borderId="0" applyNumberFormat="0" applyBorder="0" applyAlignment="0" applyProtection="0"/>
    <xf numFmtId="0" fontId="14" fillId="34" borderId="0" applyNumberFormat="0" applyBorder="0" applyAlignment="0" applyProtection="0"/>
    <xf numFmtId="0" fontId="14" fillId="26" borderId="0" applyNumberFormat="0" applyBorder="0" applyAlignment="0" applyProtection="0"/>
    <xf numFmtId="0" fontId="41" fillId="12" borderId="0" applyNumberFormat="0" applyBorder="0" applyAlignment="0" applyProtection="0"/>
    <xf numFmtId="0" fontId="14" fillId="32" borderId="0" applyNumberFormat="0" applyBorder="0" applyAlignment="0" applyProtection="0"/>
    <xf numFmtId="0" fontId="14" fillId="8" borderId="0" applyNumberFormat="0" applyBorder="0" applyAlignment="0" applyProtection="0"/>
    <xf numFmtId="0" fontId="41" fillId="8" borderId="0" applyNumberFormat="0" applyBorder="0" applyAlignment="0" applyProtection="0"/>
    <xf numFmtId="0" fontId="34" fillId="4" borderId="0" applyNumberFormat="0" applyBorder="0" applyAlignment="0" applyProtection="0"/>
    <xf numFmtId="0" fontId="35" fillId="16" borderId="0" applyNumberFormat="0" applyBorder="0" applyAlignment="0" applyProtection="0"/>
    <xf numFmtId="0" fontId="41" fillId="37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4" fillId="32" borderId="0" applyNumberFormat="0" applyBorder="0" applyAlignment="0" applyProtection="0"/>
    <xf numFmtId="0" fontId="34" fillId="4" borderId="0" applyNumberFormat="0" applyBorder="0" applyAlignment="0" applyProtection="0"/>
    <xf numFmtId="0" fontId="41" fillId="36" borderId="0" applyNumberFormat="0" applyBorder="0" applyAlignment="0" applyProtection="0"/>
    <xf numFmtId="0" fontId="33" fillId="10" borderId="0" applyNumberFormat="0" applyBorder="0" applyAlignment="0" applyProtection="0"/>
    <xf numFmtId="0" fontId="41" fillId="29" borderId="0" applyNumberFormat="0" applyBorder="0" applyAlignment="0" applyProtection="0"/>
    <xf numFmtId="176" fontId="36" fillId="0" borderId="0">
      <alignment/>
      <protection locked="0"/>
    </xf>
    <xf numFmtId="176" fontId="36" fillId="0" borderId="0">
      <alignment/>
      <protection locked="0"/>
    </xf>
    <xf numFmtId="0" fontId="54" fillId="7" borderId="2" applyNumberFormat="0" applyAlignment="0" applyProtection="0"/>
    <xf numFmtId="0" fontId="30" fillId="2" borderId="0" applyNumberFormat="0" applyBorder="0" applyAlignment="0" applyProtection="0"/>
    <xf numFmtId="0" fontId="14" fillId="34" borderId="0" applyNumberFormat="0" applyBorder="0" applyAlignment="0" applyProtection="0"/>
    <xf numFmtId="176" fontId="47" fillId="0" borderId="0">
      <alignment/>
      <protection locked="0"/>
    </xf>
    <xf numFmtId="176" fontId="47" fillId="0" borderId="0">
      <alignment/>
      <protection locked="0"/>
    </xf>
    <xf numFmtId="0" fontId="34" fillId="4" borderId="0" applyNumberFormat="0" applyBorder="0" applyAlignment="0" applyProtection="0"/>
    <xf numFmtId="176" fontId="57" fillId="0" borderId="0">
      <alignment/>
      <protection locked="0"/>
    </xf>
    <xf numFmtId="0" fontId="74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62" fillId="4" borderId="0" applyNumberFormat="0" applyBorder="0" applyAlignment="0" applyProtection="0"/>
    <xf numFmtId="0" fontId="33" fillId="2" borderId="0" applyNumberFormat="0" applyBorder="0" applyAlignment="0" applyProtection="0"/>
    <xf numFmtId="0" fontId="19" fillId="0" borderId="0">
      <alignment/>
      <protection/>
    </xf>
    <xf numFmtId="0" fontId="33" fillId="2" borderId="0" applyNumberFormat="0" applyBorder="0" applyAlignment="0" applyProtection="0"/>
    <xf numFmtId="0" fontId="34" fillId="14" borderId="0" applyNumberFormat="0" applyBorder="0" applyAlignment="0" applyProtection="0"/>
    <xf numFmtId="176" fontId="57" fillId="0" borderId="0">
      <alignment/>
      <protection locked="0"/>
    </xf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28" fillId="0" borderId="0" applyNumberFormat="0" applyFill="0" applyBorder="0" applyAlignment="0" applyProtection="0"/>
    <xf numFmtId="176" fontId="47" fillId="0" borderId="0">
      <alignment/>
      <protection locked="0"/>
    </xf>
    <xf numFmtId="184" fontId="75" fillId="0" borderId="0" applyFill="0" applyBorder="0" applyAlignment="0">
      <protection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56" fillId="3" borderId="2" applyNumberFormat="0" applyAlignment="0" applyProtection="0"/>
    <xf numFmtId="41" fontId="58" fillId="0" borderId="0" applyFont="0" applyFill="0" applyBorder="0" applyAlignment="0" applyProtection="0"/>
    <xf numFmtId="0" fontId="33" fillId="2" borderId="0" applyNumberFormat="0" applyBorder="0" applyAlignment="0" applyProtection="0"/>
    <xf numFmtId="41" fontId="58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91" fillId="4" borderId="0" applyNumberFormat="0" applyBorder="0" applyAlignment="0" applyProtection="0"/>
    <xf numFmtId="0" fontId="79" fillId="0" borderId="0" applyNumberFormat="0" applyFill="0" applyBorder="0" applyAlignment="0" applyProtection="0"/>
    <xf numFmtId="0" fontId="33" fillId="2" borderId="0" applyNumberFormat="0" applyBorder="0" applyAlignment="0" applyProtection="0"/>
    <xf numFmtId="43" fontId="0" fillId="0" borderId="0" applyFont="0" applyFill="0" applyBorder="0" applyAlignment="0" applyProtection="0"/>
    <xf numFmtId="182" fontId="92" fillId="0" borderId="0">
      <alignment/>
      <protection/>
    </xf>
    <xf numFmtId="0" fontId="93" fillId="0" borderId="0" applyFont="0" applyFill="0" applyBorder="0" applyAlignment="0" applyProtection="0"/>
    <xf numFmtId="179" fontId="36" fillId="0" borderId="0">
      <alignment/>
      <protection locked="0"/>
    </xf>
    <xf numFmtId="180" fontId="92" fillId="0" borderId="0">
      <alignment/>
      <protection/>
    </xf>
    <xf numFmtId="0" fontId="33" fillId="2" borderId="0" applyNumberFormat="0" applyBorder="0" applyAlignment="0" applyProtection="0"/>
    <xf numFmtId="183" fontId="92" fillId="0" borderId="0">
      <alignment/>
      <protection/>
    </xf>
    <xf numFmtId="0" fontId="79" fillId="0" borderId="0" applyNumberFormat="0" applyFill="0" applyBorder="0" applyAlignment="0" applyProtection="0"/>
    <xf numFmtId="0" fontId="34" fillId="4" borderId="0" applyNumberFormat="0" applyBorder="0" applyAlignment="0" applyProtection="0"/>
    <xf numFmtId="176" fontId="36" fillId="0" borderId="0">
      <alignment/>
      <protection locked="0"/>
    </xf>
    <xf numFmtId="2" fontId="85" fillId="0" borderId="0" applyProtection="0">
      <alignment/>
    </xf>
    <xf numFmtId="0" fontId="34" fillId="4" borderId="0" applyNumberFormat="0" applyBorder="0" applyAlignment="0" applyProtection="0"/>
    <xf numFmtId="0" fontId="0" fillId="0" borderId="0">
      <alignment vertical="center"/>
      <protection/>
    </xf>
    <xf numFmtId="0" fontId="43" fillId="0" borderId="3" applyNumberFormat="0" applyFill="0" applyAlignment="0" applyProtection="0"/>
    <xf numFmtId="0" fontId="66" fillId="2" borderId="0" applyNumberFormat="0" applyBorder="0" applyAlignment="0" applyProtection="0"/>
    <xf numFmtId="38" fontId="31" fillId="17" borderId="0" applyBorder="0" applyAlignment="0" applyProtection="0"/>
    <xf numFmtId="176" fontId="47" fillId="0" borderId="0">
      <alignment/>
      <protection locked="0"/>
    </xf>
    <xf numFmtId="0" fontId="88" fillId="0" borderId="15" applyNumberFormat="0" applyAlignment="0" applyProtection="0"/>
    <xf numFmtId="0" fontId="34" fillId="4" borderId="0" applyNumberFormat="0" applyBorder="0" applyAlignment="0" applyProtection="0"/>
    <xf numFmtId="0" fontId="35" fillId="18" borderId="0" applyNumberFormat="0" applyBorder="0" applyAlignment="0" applyProtection="0"/>
    <xf numFmtId="0" fontId="89" fillId="0" borderId="14" applyNumberFormat="0" applyFill="0" applyAlignment="0" applyProtection="0"/>
    <xf numFmtId="0" fontId="33" fillId="2" borderId="0" applyNumberFormat="0" applyBorder="0" applyAlignment="0" applyProtection="0"/>
    <xf numFmtId="0" fontId="88" fillId="0" borderId="0" applyProtection="0">
      <alignment/>
    </xf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54" fillId="7" borderId="2" applyNumberFormat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37" fontId="94" fillId="0" borderId="0">
      <alignment/>
      <protection/>
    </xf>
    <xf numFmtId="0" fontId="95" fillId="0" borderId="0">
      <alignment/>
      <protection/>
    </xf>
    <xf numFmtId="0" fontId="33" fillId="2" borderId="0" applyNumberFormat="0" applyBorder="0" applyAlignment="0" applyProtection="0"/>
    <xf numFmtId="176" fontId="57" fillId="0" borderId="0">
      <alignment/>
      <protection locked="0"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34" fillId="4" borderId="0" applyNumberFormat="0" applyBorder="0" applyAlignment="0" applyProtection="0"/>
    <xf numFmtId="0" fontId="43" fillId="0" borderId="3" applyNumberFormat="0" applyFill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97" fillId="3" borderId="7" applyNumberFormat="0" applyAlignment="0" applyProtection="0"/>
    <xf numFmtId="0" fontId="33" fillId="2" borderId="0" applyNumberFormat="0" applyBorder="0" applyAlignment="0" applyProtection="0"/>
    <xf numFmtId="181" fontId="36" fillId="0" borderId="0">
      <alignment/>
      <protection locked="0"/>
    </xf>
    <xf numFmtId="9" fontId="0" fillId="0" borderId="0" applyFont="0" applyFill="0" applyBorder="0" applyAlignment="0" applyProtection="0"/>
    <xf numFmtId="0" fontId="85" fillId="0" borderId="16" applyProtection="0">
      <alignment/>
    </xf>
    <xf numFmtId="0" fontId="34" fillId="4" borderId="0" applyNumberFormat="0" applyBorder="0" applyAlignment="0" applyProtection="0"/>
    <xf numFmtId="176" fontId="36" fillId="0" borderId="0">
      <alignment/>
      <protection locked="0"/>
    </xf>
    <xf numFmtId="0" fontId="28" fillId="0" borderId="0" applyNumberFormat="0" applyFill="0" applyBorder="0" applyAlignment="0" applyProtection="0"/>
    <xf numFmtId="176" fontId="36" fillId="0" borderId="0">
      <alignment/>
      <protection locked="0"/>
    </xf>
    <xf numFmtId="176" fontId="36" fillId="0" borderId="0">
      <alignment/>
      <protection locked="0"/>
    </xf>
    <xf numFmtId="176" fontId="47" fillId="0" borderId="0">
      <alignment/>
      <protection locked="0"/>
    </xf>
    <xf numFmtId="0" fontId="66" fillId="2" borderId="0" applyNumberFormat="0" applyBorder="0" applyAlignment="0" applyProtection="0"/>
    <xf numFmtId="0" fontId="34" fillId="4" borderId="0" applyNumberFormat="0" applyBorder="0" applyAlignment="0" applyProtection="0"/>
    <xf numFmtId="176" fontId="36" fillId="0" borderId="0">
      <alignment/>
      <protection locked="0"/>
    </xf>
    <xf numFmtId="176" fontId="36" fillId="0" borderId="0">
      <alignment/>
      <protection locked="0"/>
    </xf>
    <xf numFmtId="0" fontId="34" fillId="4" borderId="0" applyNumberFormat="0" applyBorder="0" applyAlignment="0" applyProtection="0"/>
    <xf numFmtId="176" fontId="36" fillId="0" borderId="0">
      <alignment/>
      <protection locked="0"/>
    </xf>
    <xf numFmtId="0" fontId="34" fillId="4" borderId="0" applyNumberFormat="0" applyBorder="0" applyAlignment="0" applyProtection="0"/>
    <xf numFmtId="176" fontId="36" fillId="0" borderId="0">
      <alignment/>
      <protection locked="0"/>
    </xf>
    <xf numFmtId="176" fontId="36" fillId="0" borderId="0">
      <alignment/>
      <protection locked="0"/>
    </xf>
    <xf numFmtId="0" fontId="63" fillId="0" borderId="0" applyNumberFormat="0" applyFill="0" applyBorder="0" applyAlignment="0" applyProtection="0"/>
    <xf numFmtId="0" fontId="34" fillId="4" borderId="0" applyNumberFormat="0" applyBorder="0" applyAlignment="0" applyProtection="0"/>
    <xf numFmtId="176" fontId="36" fillId="0" borderId="0">
      <alignment/>
      <protection locked="0"/>
    </xf>
    <xf numFmtId="176" fontId="36" fillId="0" borderId="0">
      <alignment/>
      <protection locked="0"/>
    </xf>
    <xf numFmtId="176" fontId="36" fillId="0" borderId="0">
      <alignment/>
      <protection locked="0"/>
    </xf>
    <xf numFmtId="176" fontId="36" fillId="0" borderId="0">
      <alignment/>
      <protection locked="0"/>
    </xf>
    <xf numFmtId="176" fontId="36" fillId="0" borderId="0">
      <alignment/>
      <protection locked="0"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176" fontId="36" fillId="0" borderId="0">
      <alignment/>
      <protection locked="0"/>
    </xf>
    <xf numFmtId="0" fontId="33" fillId="2" borderId="0" applyNumberFormat="0" applyBorder="0" applyAlignment="0" applyProtection="0"/>
    <xf numFmtId="176" fontId="36" fillId="0" borderId="0">
      <alignment/>
      <protection locked="0"/>
    </xf>
    <xf numFmtId="0" fontId="66" fillId="2" borderId="0" applyNumberFormat="0" applyBorder="0" applyAlignment="0" applyProtection="0"/>
    <xf numFmtId="0" fontId="33" fillId="2" borderId="0" applyNumberFormat="0" applyBorder="0" applyAlignment="0" applyProtection="0"/>
    <xf numFmtId="0" fontId="54" fillId="7" borderId="2" applyNumberFormat="0" applyAlignment="0" applyProtection="0"/>
    <xf numFmtId="176" fontId="36" fillId="0" borderId="0">
      <alignment/>
      <protection locked="0"/>
    </xf>
    <xf numFmtId="176" fontId="36" fillId="0" borderId="0">
      <alignment/>
      <protection locked="0"/>
    </xf>
    <xf numFmtId="0" fontId="33" fillId="2" borderId="0" applyNumberFormat="0" applyBorder="0" applyAlignment="0" applyProtection="0"/>
    <xf numFmtId="176" fontId="36" fillId="0" borderId="0">
      <alignment/>
      <protection locked="0"/>
    </xf>
    <xf numFmtId="0" fontId="34" fillId="4" borderId="0" applyNumberFormat="0" applyBorder="0" applyAlignment="0" applyProtection="0"/>
    <xf numFmtId="0" fontId="66" fillId="30" borderId="0" applyNumberFormat="0" applyBorder="0" applyAlignment="0" applyProtection="0"/>
    <xf numFmtId="176" fontId="47" fillId="0" borderId="0">
      <alignment/>
      <protection locked="0"/>
    </xf>
    <xf numFmtId="176" fontId="47" fillId="0" borderId="0">
      <alignment/>
      <protection locked="0"/>
    </xf>
    <xf numFmtId="176" fontId="47" fillId="0" borderId="0">
      <alignment/>
      <protection locked="0"/>
    </xf>
    <xf numFmtId="176" fontId="47" fillId="0" borderId="0">
      <alignment/>
      <protection locked="0"/>
    </xf>
    <xf numFmtId="0" fontId="33" fillId="2" borderId="0" applyNumberFormat="0" applyBorder="0" applyAlignment="0" applyProtection="0"/>
    <xf numFmtId="9" fontId="98" fillId="0" borderId="0" applyFont="0" applyFill="0" applyBorder="0" applyAlignment="0" applyProtection="0"/>
    <xf numFmtId="0" fontId="66" fillId="2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61" fillId="0" borderId="5" applyNumberFormat="0" applyFill="0" applyAlignment="0" applyProtection="0"/>
    <xf numFmtId="0" fontId="65" fillId="26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34" fillId="4" borderId="0" applyNumberFormat="0" applyBorder="0" applyAlignment="0" applyProtection="0"/>
    <xf numFmtId="0" fontId="43" fillId="0" borderId="3" applyNumberFormat="0" applyFill="0" applyAlignment="0" applyProtection="0"/>
    <xf numFmtId="0" fontId="33" fillId="2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34" fillId="4" borderId="0" applyNumberFormat="0" applyBorder="0" applyAlignment="0" applyProtection="0"/>
    <xf numFmtId="0" fontId="43" fillId="0" borderId="3" applyNumberFormat="0" applyFill="0" applyAlignment="0" applyProtection="0"/>
    <xf numFmtId="0" fontId="33" fillId="2" borderId="0" applyNumberFormat="0" applyBorder="0" applyAlignment="0" applyProtection="0"/>
    <xf numFmtId="0" fontId="70" fillId="0" borderId="6" applyNumberFormat="0" applyFill="0" applyAlignment="0" applyProtection="0"/>
    <xf numFmtId="0" fontId="33" fillId="2" borderId="0" applyNumberFormat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70" fillId="0" borderId="6" applyNumberFormat="0" applyFill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66" fillId="2" borderId="0" applyNumberFormat="0" applyBorder="0" applyAlignment="0" applyProtection="0"/>
    <xf numFmtId="0" fontId="70" fillId="0" borderId="6" applyNumberFormat="0" applyFill="0" applyAlignment="0" applyProtection="0"/>
    <xf numFmtId="0" fontId="34" fillId="4" borderId="0" applyNumberFormat="0" applyBorder="0" applyAlignment="0" applyProtection="0"/>
    <xf numFmtId="0" fontId="70" fillId="0" borderId="6" applyNumberFormat="0" applyFill="0" applyAlignment="0" applyProtection="0"/>
    <xf numFmtId="0" fontId="63" fillId="0" borderId="11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76" fillId="18" borderId="0" applyNumberFormat="0" applyBorder="0" applyAlignment="0" applyProtection="0"/>
    <xf numFmtId="0" fontId="7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4" fillId="14" borderId="0" applyNumberFormat="0" applyBorder="0" applyAlignment="0" applyProtection="0"/>
    <xf numFmtId="0" fontId="9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90" fillId="0" borderId="0" applyNumberFormat="0" applyFill="0" applyBorder="0" applyAlignment="0" applyProtection="0"/>
    <xf numFmtId="0" fontId="1" fillId="0" borderId="1">
      <alignment horizontal="distributed" vertical="center" wrapText="1"/>
      <protection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62" fillId="4" borderId="0" applyNumberFormat="0" applyBorder="0" applyAlignment="0" applyProtection="0"/>
    <xf numFmtId="0" fontId="33" fillId="2" borderId="0" applyNumberFormat="0" applyBorder="0" applyAlignment="0" applyProtection="0"/>
    <xf numFmtId="0" fontId="67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66" fillId="30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65" fillId="1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65" fillId="4" borderId="0" applyNumberFormat="0" applyBorder="0" applyAlignment="0" applyProtection="0"/>
    <xf numFmtId="0" fontId="39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10" borderId="0" applyNumberFormat="0" applyBorder="0" applyAlignment="0" applyProtection="0"/>
    <xf numFmtId="0" fontId="66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71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4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3" fillId="10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10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10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66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76" fillId="38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99" fillId="19" borderId="8" applyNumberFormat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66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0" fillId="2" borderId="0" applyNumberFormat="0" applyBorder="0" applyAlignment="0" applyProtection="0"/>
    <xf numFmtId="0" fontId="34" fillId="4" borderId="0" applyNumberFormat="0" applyBorder="0" applyAlignment="0" applyProtection="0"/>
    <xf numFmtId="0" fontId="30" fillId="2" borderId="0" applyNumberFormat="0" applyBorder="0" applyAlignment="0" applyProtection="0"/>
    <xf numFmtId="0" fontId="34" fillId="4" borderId="0" applyNumberFormat="0" applyBorder="0" applyAlignment="0" applyProtection="0"/>
    <xf numFmtId="0" fontId="30" fillId="2" borderId="0" applyNumberFormat="0" applyBorder="0" applyAlignment="0" applyProtection="0"/>
    <xf numFmtId="0" fontId="33" fillId="2" borderId="0" applyNumberFormat="0" applyBorder="0" applyAlignment="0" applyProtection="0"/>
    <xf numFmtId="0" fontId="66" fillId="2" borderId="0" applyNumberFormat="0" applyBorder="0" applyAlignment="0" applyProtection="0"/>
    <xf numFmtId="0" fontId="33" fillId="2" borderId="0" applyNumberFormat="0" applyBorder="0" applyAlignment="0" applyProtection="0"/>
    <xf numFmtId="0" fontId="65" fillId="26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33" fillId="2" borderId="0" applyNumberFormat="0" applyBorder="0" applyAlignment="0" applyProtection="0"/>
    <xf numFmtId="0" fontId="66" fillId="30" borderId="0" applyNumberFormat="0" applyBorder="0" applyAlignment="0" applyProtection="0"/>
    <xf numFmtId="0" fontId="33" fillId="2" borderId="0" applyNumberFormat="0" applyBorder="0" applyAlignment="0" applyProtection="0"/>
    <xf numFmtId="0" fontId="66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66" fillId="30" borderId="0" applyNumberFormat="0" applyBorder="0" applyAlignment="0" applyProtection="0"/>
    <xf numFmtId="0" fontId="33" fillId="2" borderId="0" applyNumberFormat="0" applyBorder="0" applyAlignment="0" applyProtection="0"/>
    <xf numFmtId="0" fontId="66" fillId="30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30" borderId="0" applyNumberFormat="0" applyBorder="0" applyAlignment="0" applyProtection="0"/>
    <xf numFmtId="0" fontId="33" fillId="2" borderId="0" applyNumberFormat="0" applyBorder="0" applyAlignment="0" applyProtection="0"/>
    <xf numFmtId="0" fontId="66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66" fillId="2" borderId="0" applyNumberFormat="0" applyBorder="0" applyAlignment="0" applyProtection="0"/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66" fillId="2" borderId="0" applyNumberFormat="0" applyBorder="0" applyAlignment="0" applyProtection="0"/>
    <xf numFmtId="0" fontId="71" fillId="2" borderId="0" applyNumberFormat="0" applyBorder="0" applyAlignment="0" applyProtection="0"/>
    <xf numFmtId="0" fontId="66" fillId="30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15" fillId="39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66" fillId="2" borderId="0" applyNumberFormat="0" applyBorder="0" applyAlignment="0" applyProtection="0"/>
    <xf numFmtId="0" fontId="33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30" borderId="0" applyNumberFormat="0" applyBorder="0" applyAlignment="0" applyProtection="0"/>
    <xf numFmtId="0" fontId="34" fillId="14" borderId="0" applyNumberFormat="0" applyBorder="0" applyAlignment="0" applyProtection="0"/>
    <xf numFmtId="0" fontId="66" fillId="2" borderId="0" applyNumberFormat="0" applyBorder="0" applyAlignment="0" applyProtection="0"/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66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78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97" fillId="17" borderId="7" applyNumberFormat="0" applyAlignment="0" applyProtection="0"/>
    <xf numFmtId="0" fontId="33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1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3" fillId="2" borderId="0" applyNumberFormat="0" applyBorder="0" applyAlignment="0" applyProtection="0"/>
    <xf numFmtId="0" fontId="39" fillId="2" borderId="0" applyNumberFormat="0" applyBorder="0" applyAlignment="0" applyProtection="0"/>
    <xf numFmtId="0" fontId="35" fillId="21" borderId="0" applyNumberFormat="0" applyBorder="0" applyAlignment="0" applyProtection="0"/>
    <xf numFmtId="0" fontId="34" fillId="4" borderId="0" applyNumberFormat="0" applyBorder="0" applyAlignment="0" applyProtection="0"/>
    <xf numFmtId="0" fontId="39" fillId="2" borderId="0" applyNumberFormat="0" applyBorder="0" applyAlignment="0" applyProtection="0"/>
    <xf numFmtId="0" fontId="34" fillId="4" borderId="0" applyNumberFormat="0" applyBorder="0" applyAlignment="0" applyProtection="0"/>
    <xf numFmtId="0" fontId="39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9" fillId="2" borderId="0" applyNumberFormat="0" applyBorder="0" applyAlignment="0" applyProtection="0"/>
    <xf numFmtId="0" fontId="66" fillId="30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66" fillId="30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9" fillId="2" borderId="0" applyNumberFormat="0" applyBorder="0" applyAlignment="0" applyProtection="0"/>
    <xf numFmtId="0" fontId="34" fillId="14" borderId="0" applyNumberFormat="0" applyBorder="0" applyAlignment="0" applyProtection="0"/>
    <xf numFmtId="0" fontId="33" fillId="2" borderId="0" applyNumberFormat="0" applyBorder="0" applyAlignment="0" applyProtection="0"/>
    <xf numFmtId="0" fontId="66" fillId="30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65" fillId="26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10" borderId="0" applyNumberFormat="0" applyBorder="0" applyAlignment="0" applyProtection="0"/>
    <xf numFmtId="0" fontId="34" fillId="4" borderId="0" applyNumberFormat="0" applyBorder="0" applyAlignment="0" applyProtection="0"/>
    <xf numFmtId="0" fontId="71" fillId="2" borderId="0" applyNumberFormat="0" applyBorder="0" applyAlignment="0" applyProtection="0"/>
    <xf numFmtId="0" fontId="33" fillId="10" borderId="0" applyNumberFormat="0" applyBorder="0" applyAlignment="0" applyProtection="0"/>
    <xf numFmtId="0" fontId="30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5" fillId="18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66" fillId="30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10" borderId="0" applyNumberFormat="0" applyBorder="0" applyAlignment="0" applyProtection="0"/>
    <xf numFmtId="0" fontId="34" fillId="4" borderId="0" applyNumberFormat="0" applyBorder="0" applyAlignment="0" applyProtection="0"/>
    <xf numFmtId="0" fontId="0" fillId="0" borderId="0">
      <alignment vertical="center"/>
      <protection/>
    </xf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66" fillId="30" borderId="0" applyNumberFormat="0" applyBorder="0" applyAlignment="0" applyProtection="0"/>
    <xf numFmtId="0" fontId="67" fillId="2" borderId="0" applyNumberFormat="0" applyBorder="0" applyAlignment="0" applyProtection="0"/>
    <xf numFmtId="0" fontId="30" fillId="2" borderId="0" applyNumberFormat="0" applyBorder="0" applyAlignment="0" applyProtection="0"/>
    <xf numFmtId="0" fontId="69" fillId="20" borderId="0" applyNumberFormat="0" applyBorder="0" applyAlignment="0" applyProtection="0"/>
    <xf numFmtId="0" fontId="33" fillId="2" borderId="0" applyNumberFormat="0" applyBorder="0" applyAlignment="0" applyProtection="0"/>
    <xf numFmtId="0" fontId="35" fillId="24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66" fillId="30" borderId="0" applyNumberFormat="0" applyBorder="0" applyAlignment="0" applyProtection="0"/>
    <xf numFmtId="0" fontId="39" fillId="2" borderId="0" applyNumberFormat="0" applyBorder="0" applyAlignment="0" applyProtection="0"/>
    <xf numFmtId="0" fontId="33" fillId="2" borderId="0" applyNumberFormat="0" applyBorder="0" applyAlignment="0" applyProtection="0"/>
    <xf numFmtId="0" fontId="35" fillId="18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66" fillId="30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9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66" fillId="30" borderId="0" applyNumberFormat="0" applyBorder="0" applyAlignment="0" applyProtection="0"/>
    <xf numFmtId="0" fontId="66" fillId="2" borderId="0" applyNumberFormat="0" applyBorder="0" applyAlignment="0" applyProtection="0"/>
    <xf numFmtId="0" fontId="34" fillId="1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66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0" fillId="10" borderId="0" applyNumberFormat="0" applyBorder="0" applyAlignment="0" applyProtection="0"/>
    <xf numFmtId="0" fontId="78" fillId="2" borderId="0" applyNumberFormat="0" applyBorder="0" applyAlignment="0" applyProtection="0"/>
    <xf numFmtId="0" fontId="65" fillId="4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78" fillId="2" borderId="0" applyNumberFormat="0" applyBorder="0" applyAlignment="0" applyProtection="0"/>
    <xf numFmtId="0" fontId="33" fillId="2" borderId="0" applyNumberFormat="0" applyBorder="0" applyAlignment="0" applyProtection="0"/>
    <xf numFmtId="0" fontId="78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9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1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9" fillId="2" borderId="0" applyNumberFormat="0" applyBorder="0" applyAlignment="0" applyProtection="0"/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100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0" fillId="0" borderId="0">
      <alignment/>
      <protection/>
    </xf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33" fillId="2" borderId="0" applyNumberFormat="0" applyBorder="0" applyAlignment="0" applyProtection="0"/>
    <xf numFmtId="185" fontId="68" fillId="0" borderId="0" applyFont="0" applyFill="0" applyBorder="0" applyAlignment="0" applyProtection="0"/>
    <xf numFmtId="0" fontId="33" fillId="2" borderId="0" applyNumberFormat="0" applyBorder="0" applyAlignment="0" applyProtection="0"/>
    <xf numFmtId="0" fontId="71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65" fillId="4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67" fillId="10" borderId="0" applyNumberFormat="0" applyBorder="0" applyAlignment="0" applyProtection="0"/>
    <xf numFmtId="0" fontId="34" fillId="4" borderId="0" applyNumberFormat="0" applyBorder="0" applyAlignment="0" applyProtection="0"/>
    <xf numFmtId="0" fontId="71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5" fillId="25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0" fillId="0" borderId="0">
      <alignment/>
      <protection/>
    </xf>
    <xf numFmtId="0" fontId="34" fillId="4" borderId="0" applyNumberFormat="0" applyBorder="0" applyAlignment="0" applyProtection="0"/>
    <xf numFmtId="0" fontId="39" fillId="2" borderId="0" applyNumberFormat="0" applyBorder="0" applyAlignment="0" applyProtection="0"/>
    <xf numFmtId="0" fontId="101" fillId="0" borderId="10" applyNumberFormat="0" applyFill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9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65" fillId="26" borderId="0" applyNumberFormat="0" applyBorder="0" applyAlignment="0" applyProtection="0"/>
    <xf numFmtId="0" fontId="19" fillId="0" borderId="0">
      <alignment/>
      <protection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9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65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97" fillId="17" borderId="7" applyNumberFormat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19" fillId="0" borderId="0">
      <alignment vertical="center"/>
      <protection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66" fillId="30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100" fillId="4" borderId="0" applyNumberFormat="0" applyBorder="0" applyAlignment="0" applyProtection="0"/>
    <xf numFmtId="0" fontId="66" fillId="30" borderId="0" applyNumberFormat="0" applyBorder="0" applyAlignment="0" applyProtection="0"/>
    <xf numFmtId="0" fontId="34" fillId="4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65" fillId="26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4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23" fillId="0" borderId="0">
      <alignment/>
      <protection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9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9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93" fillId="0" borderId="0" applyFont="0" applyFill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19" fillId="0" borderId="0">
      <alignment vertical="center"/>
      <protection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91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5" fillId="24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1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186" fontId="98" fillId="0" borderId="0" applyFont="0" applyFill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14" borderId="0" applyNumberFormat="0" applyBorder="0" applyAlignment="0" applyProtection="0"/>
    <xf numFmtId="0" fontId="33" fillId="2" borderId="0" applyNumberFormat="0" applyBorder="0" applyAlignment="0" applyProtection="0"/>
    <xf numFmtId="0" fontId="34" fillId="14" borderId="0" applyNumberFormat="0" applyBorder="0" applyAlignment="0" applyProtection="0"/>
    <xf numFmtId="0" fontId="33" fillId="2" borderId="0" applyNumberFormat="0" applyBorder="0" applyAlignment="0" applyProtection="0"/>
    <xf numFmtId="0" fontId="65" fillId="26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1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62" fillId="4" borderId="0" applyNumberFormat="0" applyBorder="0" applyAlignment="0" applyProtection="0"/>
    <xf numFmtId="0" fontId="33" fillId="2" borderId="0" applyNumberFormat="0" applyBorder="0" applyAlignment="0" applyProtection="0"/>
    <xf numFmtId="0" fontId="0" fillId="13" borderId="4" applyNumberFormat="0" applyFont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65" fillId="26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62" fillId="4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66" fillId="30" borderId="0" applyNumberFormat="0" applyBorder="0" applyAlignment="0" applyProtection="0"/>
    <xf numFmtId="0" fontId="66" fillId="2" borderId="0" applyNumberFormat="0" applyBorder="0" applyAlignment="0" applyProtection="0"/>
    <xf numFmtId="0" fontId="34" fillId="14" borderId="0" applyNumberFormat="0" applyBorder="0" applyAlignment="0" applyProtection="0"/>
    <xf numFmtId="0" fontId="66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65" fillId="4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65" fillId="26" borderId="0" applyNumberFormat="0" applyBorder="0" applyAlignment="0" applyProtection="0"/>
    <xf numFmtId="0" fontId="33" fillId="2" borderId="0" applyNumberFormat="0" applyBorder="0" applyAlignment="0" applyProtection="0"/>
    <xf numFmtId="0" fontId="35" fillId="16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14" borderId="0" applyNumberFormat="0" applyBorder="0" applyAlignment="0" applyProtection="0"/>
    <xf numFmtId="0" fontId="19" fillId="0" borderId="0">
      <alignment vertical="center"/>
      <protection/>
    </xf>
    <xf numFmtId="0" fontId="33" fillId="2" borderId="0" applyNumberFormat="0" applyBorder="0" applyAlignment="0" applyProtection="0"/>
    <xf numFmtId="0" fontId="34" fillId="1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73" fillId="0" borderId="9" applyNumberFormat="0" applyFill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71" fillId="2" borderId="0" applyNumberFormat="0" applyBorder="0" applyAlignment="0" applyProtection="0"/>
    <xf numFmtId="0" fontId="33" fillId="2" borderId="0" applyNumberFormat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176" fontId="36" fillId="0" borderId="0">
      <alignment/>
      <protection locked="0"/>
    </xf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5" fillId="6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65" fillId="4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176" fontId="57" fillId="0" borderId="0">
      <alignment/>
      <protection locked="0"/>
    </xf>
    <xf numFmtId="187" fontId="98" fillId="0" borderId="0" applyFont="0" applyFill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73" fillId="0" borderId="9" applyNumberFormat="0" applyFill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5" fillId="21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62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176" fontId="47" fillId="0" borderId="0">
      <alignment/>
      <protection locked="0"/>
    </xf>
    <xf numFmtId="0" fontId="34" fillId="4" borderId="0" applyNumberFormat="0" applyBorder="0" applyAlignment="0" applyProtection="0"/>
    <xf numFmtId="0" fontId="65" fillId="14" borderId="0" applyNumberFormat="0" applyBorder="0" applyAlignment="0" applyProtection="0"/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58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2" fillId="4" borderId="0" applyNumberFormat="0" applyBorder="0" applyAlignment="0" applyProtection="0"/>
    <xf numFmtId="0" fontId="19" fillId="0" borderId="0">
      <alignment vertical="center"/>
      <protection/>
    </xf>
    <xf numFmtId="0" fontId="0" fillId="0" borderId="0">
      <alignment/>
      <protection/>
    </xf>
    <xf numFmtId="0" fontId="3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9" fillId="19" borderId="8" applyNumberFormat="0" applyAlignment="0" applyProtection="0"/>
    <xf numFmtId="0" fontId="14" fillId="0" borderId="0">
      <alignment vertical="center"/>
      <protection/>
    </xf>
    <xf numFmtId="0" fontId="34" fillId="4" borderId="0" applyNumberFormat="0" applyBorder="0" applyAlignment="0" applyProtection="0"/>
    <xf numFmtId="0" fontId="102" fillId="0" borderId="0">
      <alignment vertical="center"/>
      <protection/>
    </xf>
    <xf numFmtId="0" fontId="34" fillId="4" borderId="0" applyNumberFormat="0" applyBorder="0" applyAlignment="0" applyProtection="0"/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6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5" fillId="4" borderId="0" applyNumberFormat="0" applyBorder="0" applyAlignment="0" applyProtection="0"/>
    <xf numFmtId="0" fontId="0" fillId="0" borderId="0">
      <alignment vertical="center"/>
      <protection/>
    </xf>
    <xf numFmtId="0" fontId="34" fillId="4" borderId="0" applyNumberFormat="0" applyBorder="0" applyAlignment="0" applyProtection="0"/>
    <xf numFmtId="0" fontId="0" fillId="0" borderId="0">
      <alignment vertical="center"/>
      <protection/>
    </xf>
    <xf numFmtId="0" fontId="34" fillId="14" borderId="0" applyNumberFormat="0" applyBorder="0" applyAlignment="0" applyProtection="0"/>
    <xf numFmtId="0" fontId="34" fillId="4" borderId="0" applyNumberFormat="0" applyBorder="0" applyAlignment="0" applyProtection="0"/>
    <xf numFmtId="0" fontId="103" fillId="0" borderId="0">
      <alignment/>
      <protection/>
    </xf>
    <xf numFmtId="0" fontId="34" fillId="14" borderId="0" applyNumberFormat="0" applyBorder="0" applyAlignment="0" applyProtection="0"/>
    <xf numFmtId="0" fontId="103" fillId="0" borderId="0">
      <alignment/>
      <protection/>
    </xf>
    <xf numFmtId="0" fontId="0" fillId="0" borderId="0">
      <alignment/>
      <protection/>
    </xf>
    <xf numFmtId="0" fontId="65" fillId="4" borderId="0" applyNumberFormat="0" applyBorder="0" applyAlignment="0" applyProtection="0"/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4" borderId="0" applyNumberFormat="0" applyBorder="0" applyAlignment="0" applyProtection="0"/>
    <xf numFmtId="0" fontId="0" fillId="0" borderId="0">
      <alignment vertical="center"/>
      <protection/>
    </xf>
    <xf numFmtId="0" fontId="3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34" fillId="4" borderId="0" applyNumberFormat="0" applyBorder="0" applyAlignment="0" applyProtection="0"/>
    <xf numFmtId="0" fontId="0" fillId="0" borderId="0">
      <alignment vertical="center"/>
      <protection/>
    </xf>
    <xf numFmtId="0" fontId="56" fillId="17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4" borderId="0" applyNumberFormat="0" applyBorder="0" applyAlignment="0" applyProtection="0"/>
    <xf numFmtId="0" fontId="0" fillId="0" borderId="0">
      <alignment/>
      <protection/>
    </xf>
    <xf numFmtId="0" fontId="104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05" fillId="14" borderId="0" applyNumberFormat="0" applyBorder="0" applyAlignment="0" applyProtection="0"/>
    <xf numFmtId="0" fontId="97" fillId="17" borderId="7" applyNumberFormat="0" applyAlignment="0" applyProtection="0"/>
    <xf numFmtId="0" fontId="65" fillId="14" borderId="0" applyNumberFormat="0" applyBorder="0" applyAlignment="0" applyProtection="0"/>
    <xf numFmtId="0" fontId="65" fillId="26" borderId="0" applyNumberFormat="0" applyBorder="0" applyAlignment="0" applyProtection="0"/>
    <xf numFmtId="0" fontId="65" fillId="1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73" fillId="0" borderId="9" applyNumberFormat="0" applyFill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0" fillId="13" borderId="4" applyNumberFormat="0" applyFont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4" borderId="0" applyNumberFormat="0" applyBorder="0" applyAlignment="0" applyProtection="0"/>
    <xf numFmtId="0" fontId="34" fillId="1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99" fillId="19" borderId="8" applyNumberFormat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4" borderId="0" applyNumberFormat="0" applyBorder="0" applyAlignment="0" applyProtection="0"/>
    <xf numFmtId="0" fontId="65" fillId="14" borderId="0" applyNumberFormat="0" applyBorder="0" applyAlignment="0" applyProtection="0"/>
    <xf numFmtId="0" fontId="65" fillId="26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4" borderId="0" applyNumberFormat="0" applyBorder="0" applyAlignment="0" applyProtection="0"/>
    <xf numFmtId="0" fontId="34" fillId="14" borderId="0" applyNumberFormat="0" applyBorder="0" applyAlignment="0" applyProtection="0"/>
    <xf numFmtId="0" fontId="105" fillId="1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65" fillId="26" borderId="0" applyNumberFormat="0" applyBorder="0" applyAlignment="0" applyProtection="0"/>
    <xf numFmtId="0" fontId="34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2" fillId="4" borderId="0" applyNumberFormat="0" applyBorder="0" applyAlignment="0" applyProtection="0"/>
    <xf numFmtId="0" fontId="34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65" fillId="26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34" fillId="4" borderId="0" applyNumberFormat="0" applyBorder="0" applyAlignment="0" applyProtection="0"/>
    <xf numFmtId="38" fontId="93" fillId="0" borderId="0" applyFont="0" applyFill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5" fillId="16" borderId="0" applyNumberFormat="0" applyBorder="0" applyAlignment="0" applyProtection="0"/>
    <xf numFmtId="0" fontId="65" fillId="26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34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34" fillId="4" borderId="0" applyNumberFormat="0" applyBorder="0" applyAlignment="0" applyProtection="0"/>
    <xf numFmtId="0" fontId="65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34" fillId="4" borderId="0" applyNumberFormat="0" applyBorder="0" applyAlignment="0" applyProtection="0"/>
    <xf numFmtId="0" fontId="65" fillId="26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65" fillId="26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34" fillId="4" borderId="0" applyNumberFormat="0" applyBorder="0" applyAlignment="0" applyProtection="0"/>
    <xf numFmtId="0" fontId="65" fillId="26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26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76" fillId="25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56" fillId="17" borderId="2" applyNumberFormat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34" fillId="4" borderId="0" applyNumberFormat="0" applyBorder="0" applyAlignment="0" applyProtection="0"/>
    <xf numFmtId="0" fontId="62" fillId="4" borderId="0" applyNumberFormat="0" applyBorder="0" applyAlignment="0" applyProtection="0"/>
    <xf numFmtId="0" fontId="65" fillId="4" borderId="0" applyNumberFormat="0" applyBorder="0" applyAlignment="0" applyProtection="0"/>
    <xf numFmtId="0" fontId="62" fillId="4" borderId="0" applyNumberFormat="0" applyBorder="0" applyAlignment="0" applyProtection="0"/>
    <xf numFmtId="0" fontId="34" fillId="4" borderId="0" applyNumberFormat="0" applyBorder="0" applyAlignment="0" applyProtection="0"/>
    <xf numFmtId="0" fontId="65" fillId="26" borderId="0" applyNumberFormat="0" applyBorder="0" applyAlignment="0" applyProtection="0"/>
    <xf numFmtId="0" fontId="99" fillId="19" borderId="8" applyNumberFormat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62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69" fillId="20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65" fillId="1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65" fillId="26" borderId="0" applyNumberFormat="0" applyBorder="0" applyAlignment="0" applyProtection="0"/>
    <xf numFmtId="0" fontId="34" fillId="1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1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05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65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65" fillId="26" borderId="0" applyNumberFormat="0" applyBorder="0" applyAlignment="0" applyProtection="0"/>
    <xf numFmtId="0" fontId="62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65" fillId="26" borderId="0" applyNumberFormat="0" applyBorder="0" applyAlignment="0" applyProtection="0"/>
    <xf numFmtId="0" fontId="65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14" borderId="0" applyNumberFormat="0" applyBorder="0" applyAlignment="0" applyProtection="0"/>
    <xf numFmtId="0" fontId="35" fillId="25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34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91" fillId="4" borderId="0" applyNumberFormat="0" applyBorder="0" applyAlignment="0" applyProtection="0"/>
    <xf numFmtId="0" fontId="100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188" fontId="68" fillId="0" borderId="0" applyFont="0" applyFill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91" fillId="4" borderId="0" applyNumberFormat="0" applyBorder="0" applyAlignment="0" applyProtection="0"/>
    <xf numFmtId="0" fontId="105" fillId="1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5" fillId="16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62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0" fillId="13" borderId="4" applyNumberFormat="0" applyFont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01" fillId="0" borderId="10" applyNumberFormat="0" applyFill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54" fillId="7" borderId="2" applyNumberFormat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1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65" fillId="26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91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65" fillId="26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1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62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06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68" fillId="0" borderId="0" applyFont="0" applyFill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0" fillId="13" borderId="4" applyNumberFormat="0" applyFont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91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43" fontId="92" fillId="0" borderId="0" applyFont="0" applyFill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62" fillId="4" borderId="0" applyNumberFormat="0" applyBorder="0" applyAlignment="0" applyProtection="0"/>
    <xf numFmtId="0" fontId="34" fillId="4" borderId="0" applyNumberFormat="0" applyBorder="0" applyAlignment="0" applyProtection="0"/>
    <xf numFmtId="0" fontId="65" fillId="26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62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91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01" fillId="0" borderId="10" applyNumberFormat="0" applyFill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176" fontId="57" fillId="0" borderId="0">
      <alignment/>
      <protection locked="0"/>
    </xf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5" fillId="2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62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06" fillId="0" borderId="0" applyNumberFormat="0" applyFill="0" applyBorder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7" applyNumberFormat="0" applyFill="0" applyAlignment="0" applyProtection="0"/>
    <xf numFmtId="176" fontId="47" fillId="0" borderId="0">
      <alignment/>
      <protection locked="0"/>
    </xf>
    <xf numFmtId="0" fontId="56" fillId="17" borderId="2" applyNumberFormat="0" applyAlignment="0" applyProtection="0"/>
    <xf numFmtId="0" fontId="56" fillId="17" borderId="2" applyNumberFormat="0" applyAlignment="0" applyProtection="0"/>
    <xf numFmtId="0" fontId="56" fillId="17" borderId="2" applyNumberFormat="0" applyAlignment="0" applyProtection="0"/>
    <xf numFmtId="0" fontId="99" fillId="19" borderId="8" applyNumberFormat="0" applyAlignment="0" applyProtection="0"/>
    <xf numFmtId="0" fontId="99" fillId="19" borderId="8" applyNumberFormat="0" applyAlignment="0" applyProtection="0"/>
    <xf numFmtId="0" fontId="35" fillId="24" borderId="0" applyNumberFormat="0" applyBorder="0" applyAlignment="0" applyProtection="0"/>
    <xf numFmtId="0" fontId="99" fillId="19" borderId="8" applyNumberFormat="0" applyAlignment="0" applyProtection="0"/>
    <xf numFmtId="0" fontId="99" fillId="19" borderId="8" applyNumberFormat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7" fillId="0" borderId="0">
      <alignment/>
      <protection/>
    </xf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190" fontId="68" fillId="0" borderId="0" applyFont="0" applyFill="0" applyBorder="0" applyAlignment="0" applyProtection="0"/>
    <xf numFmtId="178" fontId="68" fillId="0" borderId="0" applyFont="0" applyFill="0" applyBorder="0" applyAlignment="0" applyProtection="0"/>
    <xf numFmtId="176" fontId="36" fillId="0" borderId="0">
      <alignment/>
      <protection locked="0"/>
    </xf>
    <xf numFmtId="176" fontId="32" fillId="0" borderId="0">
      <alignment/>
      <protection locked="0"/>
    </xf>
    <xf numFmtId="176" fontId="32" fillId="0" borderId="0">
      <alignment/>
      <protection locked="0"/>
    </xf>
    <xf numFmtId="176" fontId="32" fillId="0" borderId="0">
      <alignment/>
      <protection locked="0"/>
    </xf>
    <xf numFmtId="176" fontId="32" fillId="0" borderId="0">
      <alignment/>
      <protection locked="0"/>
    </xf>
    <xf numFmtId="176" fontId="32" fillId="0" borderId="0">
      <alignment/>
      <protection locked="0"/>
    </xf>
    <xf numFmtId="176" fontId="47" fillId="0" borderId="0">
      <alignment/>
      <protection locked="0"/>
    </xf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2" fillId="0" borderId="0">
      <alignment/>
      <protection/>
    </xf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76" fillId="18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6" borderId="0" applyNumberFormat="0" applyBorder="0" applyAlignment="0" applyProtection="0"/>
    <xf numFmtId="0" fontId="76" fillId="6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76" fillId="24" borderId="0" applyNumberFormat="0" applyBorder="0" applyAlignment="0" applyProtection="0"/>
    <xf numFmtId="0" fontId="35" fillId="16" borderId="0" applyNumberFormat="0" applyBorder="0" applyAlignment="0" applyProtection="0"/>
    <xf numFmtId="0" fontId="35" fillId="3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69" fillId="20" borderId="0" applyNumberFormat="0" applyBorder="0" applyAlignment="0" applyProtection="0"/>
    <xf numFmtId="0" fontId="97" fillId="17" borderId="7" applyNumberFormat="0" applyAlignment="0" applyProtection="0"/>
    <xf numFmtId="0" fontId="97" fillId="17" borderId="7" applyNumberFormat="0" applyAlignment="0" applyProtection="0"/>
    <xf numFmtId="0" fontId="97" fillId="17" borderId="7" applyNumberFormat="0" applyAlignment="0" applyProtection="0"/>
    <xf numFmtId="0" fontId="97" fillId="17" borderId="7" applyNumberFormat="0" applyAlignment="0" applyProtection="0"/>
    <xf numFmtId="0" fontId="97" fillId="17" borderId="7" applyNumberFormat="0" applyAlignment="0" applyProtection="0"/>
    <xf numFmtId="0" fontId="97" fillId="3" borderId="7" applyNumberFormat="0" applyAlignment="0" applyProtection="0"/>
    <xf numFmtId="0" fontId="54" fillId="7" borderId="2" applyNumberFormat="0" applyAlignment="0" applyProtection="0"/>
    <xf numFmtId="0" fontId="54" fillId="7" borderId="2" applyNumberFormat="0" applyAlignment="0" applyProtection="0"/>
    <xf numFmtId="0" fontId="54" fillId="7" borderId="2" applyNumberFormat="0" applyAlignment="0" applyProtection="0"/>
    <xf numFmtId="0" fontId="54" fillId="7" borderId="2" applyNumberFormat="0" applyAlignment="0" applyProtection="0"/>
    <xf numFmtId="0" fontId="54" fillId="7" borderId="2" applyNumberFormat="0" applyAlignment="0" applyProtection="0"/>
    <xf numFmtId="1" fontId="1" fillId="0" borderId="1">
      <alignment vertical="center"/>
      <protection locked="0"/>
    </xf>
    <xf numFmtId="0" fontId="107" fillId="0" borderId="0">
      <alignment/>
      <protection/>
    </xf>
    <xf numFmtId="0" fontId="107" fillId="0" borderId="0">
      <alignment/>
      <protection/>
    </xf>
    <xf numFmtId="189" fontId="1" fillId="0" borderId="1">
      <alignment vertical="center"/>
      <protection locked="0"/>
    </xf>
    <xf numFmtId="0" fontId="58" fillId="0" borderId="0">
      <alignment/>
      <protection/>
    </xf>
    <xf numFmtId="0" fontId="35" fillId="24" borderId="0" applyNumberFormat="0" applyBorder="0" applyAlignment="0" applyProtection="0"/>
    <xf numFmtId="0" fontId="35" fillId="16" borderId="0" applyNumberFormat="0" applyBorder="0" applyAlignment="0" applyProtection="0"/>
    <xf numFmtId="0" fontId="35" fillId="18" borderId="0" applyNumberFormat="0" applyBorder="0" applyAlignment="0" applyProtection="0"/>
    <xf numFmtId="0" fontId="35" fillId="25" borderId="0" applyNumberFormat="0" applyBorder="0" applyAlignment="0" applyProtection="0"/>
    <xf numFmtId="0" fontId="0" fillId="13" borderId="4" applyNumberFormat="0" applyFont="0" applyAlignment="0" applyProtection="0"/>
    <xf numFmtId="0" fontId="0" fillId="13" borderId="4" applyNumberFormat="0" applyFont="0" applyAlignment="0" applyProtection="0"/>
    <xf numFmtId="0" fontId="0" fillId="13" borderId="4" applyNumberFormat="0" applyFont="0" applyAlignment="0" applyProtection="0"/>
    <xf numFmtId="40" fontId="93" fillId="0" borderId="0" applyFont="0" applyFill="0" applyBorder="0" applyAlignment="0" applyProtection="0"/>
    <xf numFmtId="0" fontId="108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</cellStyleXfs>
  <cellXfs count="420">
    <xf numFmtId="0" fontId="0" fillId="0" borderId="0" xfId="0" applyAlignment="1">
      <alignment/>
    </xf>
    <xf numFmtId="0" fontId="0" fillId="0" borderId="0" xfId="2103" applyFill="1">
      <alignment vertical="center"/>
      <protection/>
    </xf>
    <xf numFmtId="0" fontId="0" fillId="0" borderId="0" xfId="791" applyFill="1">
      <alignment/>
      <protection/>
    </xf>
    <xf numFmtId="0" fontId="0" fillId="0" borderId="0" xfId="2103" applyFill="1" applyAlignment="1">
      <alignment vertical="center"/>
      <protection/>
    </xf>
    <xf numFmtId="0" fontId="0" fillId="0" borderId="0" xfId="2103" applyFill="1" applyAlignment="1">
      <alignment vertical="center" wrapText="1"/>
      <protection/>
    </xf>
    <xf numFmtId="0" fontId="2" fillId="0" borderId="0" xfId="2103" applyFont="1" applyFill="1">
      <alignment vertical="center"/>
      <protection/>
    </xf>
    <xf numFmtId="0" fontId="3" fillId="0" borderId="0" xfId="2103" applyFont="1" applyFill="1">
      <alignment vertical="center"/>
      <protection/>
    </xf>
    <xf numFmtId="0" fontId="0" fillId="0" borderId="0" xfId="2103" applyFont="1" applyFill="1">
      <alignment vertical="center"/>
      <protection/>
    </xf>
    <xf numFmtId="0" fontId="4" fillId="0" borderId="0" xfId="791" applyFont="1" applyFill="1" applyAlignment="1">
      <alignment horizontal="center" vertical="center"/>
      <protection/>
    </xf>
    <xf numFmtId="0" fontId="1" fillId="0" borderId="0" xfId="2103" applyFont="1" applyFill="1" applyAlignment="1">
      <alignment horizontal="right" vertical="center"/>
      <protection/>
    </xf>
    <xf numFmtId="0" fontId="3" fillId="0" borderId="18" xfId="2103" applyFont="1" applyFill="1" applyBorder="1" applyAlignment="1">
      <alignment horizontal="center" vertical="center" wrapText="1"/>
      <protection/>
    </xf>
    <xf numFmtId="0" fontId="3" fillId="0" borderId="1" xfId="791" applyFont="1" applyFill="1" applyBorder="1" applyAlignment="1">
      <alignment horizontal="center" vertical="center" wrapText="1"/>
      <protection/>
    </xf>
    <xf numFmtId="0" fontId="0" fillId="0" borderId="1" xfId="2103" applyFont="1" applyFill="1" applyBorder="1" applyAlignment="1">
      <alignment horizontal="center" vertical="center"/>
      <protection/>
    </xf>
    <xf numFmtId="191" fontId="0" fillId="0" borderId="1" xfId="2103" applyNumberFormat="1" applyFont="1" applyFill="1" applyBorder="1" applyAlignment="1">
      <alignment vertical="center"/>
      <protection/>
    </xf>
    <xf numFmtId="0" fontId="3" fillId="0" borderId="1" xfId="2103" applyFont="1" applyFill="1" applyBorder="1" applyAlignment="1">
      <alignment horizontal="center" vertical="center"/>
      <protection/>
    </xf>
    <xf numFmtId="191" fontId="3" fillId="0" borderId="1" xfId="2103" applyNumberFormat="1" applyFont="1" applyFill="1" applyBorder="1" applyAlignment="1">
      <alignment vertical="center"/>
      <protection/>
    </xf>
    <xf numFmtId="191" fontId="0" fillId="0" borderId="0" xfId="2103" applyNumberFormat="1" applyFont="1" applyFill="1">
      <alignment vertical="center"/>
      <protection/>
    </xf>
    <xf numFmtId="0" fontId="0" fillId="0" borderId="0" xfId="2090" applyFill="1">
      <alignment vertical="center"/>
      <protection/>
    </xf>
    <xf numFmtId="0" fontId="5" fillId="0" borderId="0" xfId="2090" applyFont="1" applyFill="1">
      <alignment vertical="center"/>
      <protection/>
    </xf>
    <xf numFmtId="0" fontId="0" fillId="0" borderId="0" xfId="2090" applyFont="1" applyFill="1" applyAlignment="1">
      <alignment vertical="center"/>
      <protection/>
    </xf>
    <xf numFmtId="0" fontId="0" fillId="0" borderId="0" xfId="2090" applyFont="1" applyFill="1">
      <alignment vertical="center"/>
      <protection/>
    </xf>
    <xf numFmtId="0" fontId="4" fillId="0" borderId="0" xfId="2090" applyFont="1" applyFill="1" applyAlignment="1">
      <alignment horizontal="center" vertical="center"/>
      <protection/>
    </xf>
    <xf numFmtId="49" fontId="0" fillId="0" borderId="0" xfId="1439" applyNumberFormat="1" applyFont="1" applyFill="1" applyBorder="1" applyAlignment="1" applyProtection="1">
      <alignment horizontal="right" vertical="center" wrapText="1"/>
      <protection/>
    </xf>
    <xf numFmtId="0" fontId="0" fillId="0" borderId="0" xfId="2090" applyFont="1" applyFill="1" applyAlignment="1">
      <alignment horizontal="center" vertical="center"/>
      <protection/>
    </xf>
    <xf numFmtId="0" fontId="3" fillId="0" borderId="18" xfId="1439" applyFont="1" applyFill="1" applyBorder="1" applyAlignment="1">
      <alignment horizontal="center" vertical="center" wrapText="1"/>
      <protection/>
    </xf>
    <xf numFmtId="0" fontId="3" fillId="0" borderId="1" xfId="791" applyFont="1" applyBorder="1" applyAlignment="1">
      <alignment horizontal="center" vertical="center" wrapText="1"/>
      <protection/>
    </xf>
    <xf numFmtId="0" fontId="3" fillId="0" borderId="18" xfId="1439" applyFont="1" applyFill="1" applyBorder="1" applyAlignment="1">
      <alignment horizontal="left" vertical="center" wrapText="1"/>
      <protection/>
    </xf>
    <xf numFmtId="0" fontId="0" fillId="0" borderId="18" xfId="1439" applyFont="1" applyFill="1" applyBorder="1" applyAlignment="1">
      <alignment horizontal="left" vertical="center" wrapText="1"/>
      <protection/>
    </xf>
    <xf numFmtId="0" fontId="3" fillId="0" borderId="1" xfId="1439" applyFont="1" applyBorder="1" applyAlignment="1">
      <alignment horizontal="center" vertical="center"/>
      <protection/>
    </xf>
    <xf numFmtId="191" fontId="3" fillId="0" borderId="1" xfId="2027" applyNumberFormat="1" applyFont="1" applyFill="1" applyBorder="1" applyAlignment="1" applyProtection="1">
      <alignment horizontal="center" vertical="center"/>
      <protection/>
    </xf>
    <xf numFmtId="0" fontId="0" fillId="0" borderId="0" xfId="1000" applyFont="1" applyFill="1">
      <alignment/>
      <protection/>
    </xf>
    <xf numFmtId="0" fontId="6" fillId="0" borderId="0" xfId="1000" applyFont="1" applyFill="1" applyAlignment="1">
      <alignment horizontal="center" vertical="center"/>
      <protection/>
    </xf>
    <xf numFmtId="0" fontId="3" fillId="0" borderId="0" xfId="1000" applyFont="1" applyFill="1" applyBorder="1">
      <alignment/>
      <protection/>
    </xf>
    <xf numFmtId="0" fontId="3" fillId="0" borderId="0" xfId="1000" applyFont="1" applyFill="1">
      <alignment/>
      <protection/>
    </xf>
    <xf numFmtId="0" fontId="3" fillId="0" borderId="0" xfId="2087" applyFont="1" applyFill="1">
      <alignment vertical="center"/>
      <protection/>
    </xf>
    <xf numFmtId="0" fontId="7" fillId="0" borderId="0" xfId="1439" applyFont="1" applyFill="1" applyBorder="1" applyAlignment="1">
      <alignment horizontal="center" vertical="center" wrapText="1"/>
      <protection/>
    </xf>
    <xf numFmtId="0" fontId="8" fillId="0" borderId="0" xfId="1000" applyFont="1" applyFill="1">
      <alignment/>
      <protection/>
    </xf>
    <xf numFmtId="0" fontId="8" fillId="0" borderId="19" xfId="1000" applyFont="1" applyFill="1" applyBorder="1" applyAlignment="1">
      <alignment horizontal="right" vertical="center"/>
      <protection/>
    </xf>
    <xf numFmtId="0" fontId="9" fillId="0" borderId="18" xfId="0" applyFont="1" applyFill="1" applyBorder="1" applyAlignment="1">
      <alignment horizontal="center" vertical="center" wrapText="1"/>
    </xf>
    <xf numFmtId="0" fontId="9" fillId="0" borderId="18" xfId="1000" applyFont="1" applyFill="1" applyBorder="1" applyAlignment="1">
      <alignment horizontal="center" vertical="center" wrapText="1"/>
      <protection/>
    </xf>
    <xf numFmtId="0" fontId="9" fillId="0" borderId="1" xfId="1439" applyFont="1" applyFill="1" applyBorder="1" applyAlignment="1">
      <alignment horizontal="left" vertical="center" wrapText="1"/>
      <protection/>
    </xf>
    <xf numFmtId="192" fontId="10" fillId="0" borderId="1" xfId="2731" applyNumberFormat="1" applyFont="1" applyFill="1" applyBorder="1" applyAlignment="1">
      <alignment horizontal="right" vertical="center" wrapText="1"/>
    </xf>
    <xf numFmtId="0" fontId="8" fillId="0" borderId="20" xfId="1439" applyFont="1" applyFill="1" applyBorder="1" applyAlignment="1">
      <alignment horizontal="left" vertical="center" wrapText="1" indent="1"/>
      <protection/>
    </xf>
    <xf numFmtId="192" fontId="8" fillId="0" borderId="20" xfId="2731" applyNumberFormat="1" applyFont="1" applyFill="1" applyBorder="1" applyAlignment="1" applyProtection="1">
      <alignment horizontal="right" vertical="center" wrapText="1"/>
      <protection/>
    </xf>
    <xf numFmtId="0" fontId="8" fillId="0" borderId="1" xfId="1439" applyFont="1" applyFill="1" applyBorder="1" applyAlignment="1">
      <alignment horizontal="left" vertical="center" wrapText="1" indent="1"/>
      <protection/>
    </xf>
    <xf numFmtId="192" fontId="8" fillId="0" borderId="1" xfId="2731" applyNumberFormat="1" applyFont="1" applyFill="1" applyBorder="1" applyAlignment="1" applyProtection="1">
      <alignment horizontal="right" vertical="center" wrapText="1"/>
      <protection/>
    </xf>
    <xf numFmtId="0" fontId="8" fillId="0" borderId="1" xfId="1000" applyFont="1" applyFill="1" applyBorder="1">
      <alignment/>
      <protection/>
    </xf>
    <xf numFmtId="0" fontId="8" fillId="0" borderId="1" xfId="1439" applyFont="1" applyFill="1" applyBorder="1" applyAlignment="1">
      <alignment horizontal="left" vertical="center" indent="1"/>
      <protection/>
    </xf>
    <xf numFmtId="0" fontId="9" fillId="0" borderId="1" xfId="1439" applyFont="1" applyFill="1" applyBorder="1" applyAlignment="1">
      <alignment horizontal="center" vertical="center"/>
      <protection/>
    </xf>
    <xf numFmtId="192" fontId="11" fillId="0" borderId="1" xfId="2731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/>
    </xf>
    <xf numFmtId="192" fontId="8" fillId="0" borderId="1" xfId="2731" applyNumberFormat="1" applyFont="1" applyFill="1" applyBorder="1" applyAlignment="1">
      <alignment horizontal="right" vertical="center" wrapText="1"/>
    </xf>
    <xf numFmtId="0" fontId="9" fillId="0" borderId="1" xfId="2087" applyFont="1" applyFill="1" applyBorder="1" applyAlignment="1">
      <alignment horizontal="center" vertical="center"/>
      <protection/>
    </xf>
    <xf numFmtId="192" fontId="9" fillId="0" borderId="1" xfId="2731" applyNumberFormat="1" applyFont="1" applyFill="1" applyBorder="1" applyAlignment="1">
      <alignment horizontal="right" vertical="center" wrapText="1"/>
    </xf>
    <xf numFmtId="193" fontId="3" fillId="0" borderId="0" xfId="2087" applyNumberFormat="1" applyFont="1" applyFill="1">
      <alignment vertical="center"/>
      <protection/>
    </xf>
    <xf numFmtId="10" fontId="3" fillId="0" borderId="0" xfId="979" applyNumberFormat="1" applyFont="1" applyFill="1" applyAlignment="1">
      <alignment vertical="center"/>
    </xf>
    <xf numFmtId="0" fontId="0" fillId="0" borderId="0" xfId="1000" applyFill="1">
      <alignment/>
      <protection/>
    </xf>
    <xf numFmtId="0" fontId="12" fillId="0" borderId="0" xfId="1439" applyFont="1" applyFill="1" applyBorder="1" applyAlignment="1">
      <alignment horizontal="center" vertical="center" wrapText="1"/>
      <protection/>
    </xf>
    <xf numFmtId="0" fontId="11" fillId="0" borderId="1" xfId="2786" applyFont="1" applyFill="1" applyBorder="1">
      <alignment vertical="center"/>
      <protection/>
    </xf>
    <xf numFmtId="191" fontId="8" fillId="0" borderId="1" xfId="2785" applyNumberFormat="1" applyFont="1" applyFill="1" applyBorder="1" applyAlignment="1" applyProtection="1">
      <alignment horizontal="right" vertical="center" wrapText="1"/>
      <protection/>
    </xf>
    <xf numFmtId="0" fontId="10" fillId="0" borderId="20" xfId="2786" applyFont="1" applyFill="1" applyBorder="1" applyAlignment="1">
      <alignment horizontal="left" vertical="center" indent="1"/>
      <protection/>
    </xf>
    <xf numFmtId="191" fontId="8" fillId="0" borderId="20" xfId="2785" applyNumberFormat="1" applyFont="1" applyFill="1" applyBorder="1" applyAlignment="1" applyProtection="1">
      <alignment horizontal="right" vertical="center" wrapText="1"/>
      <protection/>
    </xf>
    <xf numFmtId="0" fontId="10" fillId="0" borderId="1" xfId="2786" applyFont="1" applyFill="1" applyBorder="1" applyAlignment="1">
      <alignment horizontal="left" vertical="center" indent="1"/>
      <protection/>
    </xf>
    <xf numFmtId="0" fontId="10" fillId="0" borderId="1" xfId="2786" applyFont="1" applyFill="1" applyBorder="1" applyAlignment="1">
      <alignment horizontal="left" vertical="center" wrapText="1" indent="1"/>
      <protection/>
    </xf>
    <xf numFmtId="0" fontId="11" fillId="0" borderId="1" xfId="2786" applyFont="1" applyFill="1" applyBorder="1" applyAlignment="1">
      <alignment horizontal="center" vertical="center"/>
      <protection/>
    </xf>
    <xf numFmtId="191" fontId="9" fillId="0" borderId="1" xfId="2785" applyNumberFormat="1" applyFont="1" applyFill="1" applyBorder="1" applyAlignment="1" applyProtection="1">
      <alignment horizontal="right" vertical="center" wrapText="1"/>
      <protection/>
    </xf>
    <xf numFmtId="0" fontId="8" fillId="0" borderId="1" xfId="1000" applyFont="1" applyFill="1" applyBorder="1" applyAlignment="1">
      <alignment vertical="center" wrapText="1"/>
      <protection/>
    </xf>
    <xf numFmtId="191" fontId="8" fillId="0" borderId="1" xfId="2731" applyNumberFormat="1" applyFont="1" applyFill="1" applyBorder="1" applyAlignment="1">
      <alignment horizontal="right" vertical="center" wrapText="1"/>
    </xf>
    <xf numFmtId="191" fontId="0" fillId="0" borderId="0" xfId="1000" applyNumberFormat="1" applyFill="1">
      <alignment/>
      <protection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194" fontId="0" fillId="0" borderId="0" xfId="0" applyNumberFormat="1" applyFill="1" applyAlignment="1">
      <alignment horizontal="center"/>
    </xf>
    <xf numFmtId="0" fontId="3" fillId="0" borderId="0" xfId="1950" applyFont="1" applyFill="1" applyAlignment="1">
      <alignment vertical="center"/>
      <protection/>
    </xf>
    <xf numFmtId="0" fontId="0" fillId="0" borderId="0" xfId="1423" applyFill="1">
      <alignment vertical="center"/>
      <protection/>
    </xf>
    <xf numFmtId="194" fontId="0" fillId="0" borderId="0" xfId="1423" applyNumberFormat="1" applyFill="1" applyAlignment="1">
      <alignment horizontal="center" vertical="center"/>
      <protection/>
    </xf>
    <xf numFmtId="3" fontId="13" fillId="0" borderId="0" xfId="0" applyNumberFormat="1" applyFont="1" applyFill="1" applyAlignment="1" applyProtection="1">
      <alignment horizontal="center" vertical="center"/>
      <protection/>
    </xf>
    <xf numFmtId="3" fontId="0" fillId="0" borderId="0" xfId="0" applyNumberFormat="1" applyFont="1" applyFill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194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94" fontId="3" fillId="0" borderId="1" xfId="0" applyNumberFormat="1" applyFont="1" applyFill="1" applyBorder="1" applyAlignment="1">
      <alignment horizontal="center" vertical="center" wrapText="1"/>
    </xf>
    <xf numFmtId="194" fontId="14" fillId="0" borderId="21" xfId="0" applyNumberFormat="1" applyFont="1" applyFill="1" applyBorder="1" applyAlignment="1">
      <alignment horizontal="left" vertical="center" wrapText="1"/>
    </xf>
    <xf numFmtId="192" fontId="0" fillId="0" borderId="1" xfId="0" applyNumberFormat="1" applyFill="1" applyBorder="1" applyAlignment="1">
      <alignment/>
    </xf>
    <xf numFmtId="192" fontId="14" fillId="0" borderId="21" xfId="2101" applyNumberFormat="1" applyFont="1" applyFill="1" applyBorder="1" applyAlignment="1">
      <alignment horizontal="right" vertical="center" wrapText="1"/>
      <protection/>
    </xf>
    <xf numFmtId="195" fontId="0" fillId="0" borderId="21" xfId="0" applyNumberFormat="1" applyFill="1" applyBorder="1" applyAlignment="1">
      <alignment horizontal="center" vertical="center"/>
    </xf>
    <xf numFmtId="194" fontId="14" fillId="0" borderId="1" xfId="0" applyNumberFormat="1" applyFont="1" applyFill="1" applyBorder="1" applyAlignment="1">
      <alignment horizontal="left" vertical="center" wrapText="1"/>
    </xf>
    <xf numFmtId="192" fontId="14" fillId="0" borderId="1" xfId="2101" applyNumberFormat="1" applyFont="1" applyFill="1" applyBorder="1" applyAlignment="1">
      <alignment horizontal="right" vertical="center" wrapText="1"/>
      <protection/>
    </xf>
    <xf numFmtId="192" fontId="0" fillId="0" borderId="1" xfId="0" applyNumberFormat="1" applyFill="1" applyBorder="1" applyAlignment="1">
      <alignment horizontal="right" vertical="center"/>
    </xf>
    <xf numFmtId="195" fontId="0" fillId="0" borderId="1" xfId="0" applyNumberFormat="1" applyFill="1" applyBorder="1" applyAlignment="1">
      <alignment horizontal="right" vertical="center"/>
    </xf>
    <xf numFmtId="194" fontId="15" fillId="0" borderId="1" xfId="0" applyNumberFormat="1" applyFont="1" applyFill="1" applyBorder="1" applyAlignment="1">
      <alignment horizontal="center" vertical="center" wrapText="1"/>
    </xf>
    <xf numFmtId="192" fontId="15" fillId="0" borderId="1" xfId="2101" applyNumberFormat="1" applyFont="1" applyFill="1" applyBorder="1" applyAlignment="1">
      <alignment horizontal="right" vertical="center" wrapText="1"/>
      <protection/>
    </xf>
    <xf numFmtId="195" fontId="3" fillId="0" borderId="21" xfId="0" applyNumberFormat="1" applyFont="1" applyFill="1" applyBorder="1" applyAlignment="1">
      <alignment horizontal="center" vertical="center"/>
    </xf>
    <xf numFmtId="0" fontId="0" fillId="3" borderId="0" xfId="2104" applyFill="1">
      <alignment vertical="center"/>
      <protection/>
    </xf>
    <xf numFmtId="0" fontId="0" fillId="3" borderId="0" xfId="2100" applyFont="1" applyFill="1">
      <alignment vertical="center"/>
      <protection/>
    </xf>
    <xf numFmtId="0" fontId="0" fillId="3" borderId="0" xfId="2100" applyFill="1">
      <alignment vertical="center"/>
      <protection/>
    </xf>
    <xf numFmtId="0" fontId="3" fillId="3" borderId="0" xfId="2100" applyFont="1" applyFill="1">
      <alignment vertical="center"/>
      <protection/>
    </xf>
    <xf numFmtId="192" fontId="0" fillId="3" borderId="0" xfId="2100" applyNumberFormat="1" applyFont="1" applyFill="1" applyAlignment="1">
      <alignment horizontal="right" vertical="center"/>
      <protection/>
    </xf>
    <xf numFmtId="0" fontId="3" fillId="3" borderId="0" xfId="2094" applyFont="1" applyFill="1" applyAlignment="1">
      <alignment vertical="center"/>
      <protection/>
    </xf>
    <xf numFmtId="192" fontId="0" fillId="3" borderId="0" xfId="2104" applyNumberFormat="1" applyFont="1" applyFill="1" applyBorder="1" applyAlignment="1">
      <alignment horizontal="right" vertical="center"/>
      <protection/>
    </xf>
    <xf numFmtId="194" fontId="0" fillId="3" borderId="0" xfId="2104" applyNumberFormat="1" applyFill="1" applyBorder="1" applyAlignment="1">
      <alignment horizontal="center" vertical="center"/>
      <protection/>
    </xf>
    <xf numFmtId="0" fontId="13" fillId="3" borderId="0" xfId="2100" applyFont="1" applyFill="1" applyAlignment="1">
      <alignment horizontal="center" vertical="center"/>
      <protection/>
    </xf>
    <xf numFmtId="194" fontId="13" fillId="3" borderId="0" xfId="2100" applyNumberFormat="1" applyFont="1" applyFill="1" applyAlignment="1">
      <alignment horizontal="center" vertical="center"/>
      <protection/>
    </xf>
    <xf numFmtId="0" fontId="0" fillId="3" borderId="0" xfId="2100" applyFont="1" applyFill="1" applyAlignment="1">
      <alignment horizontal="center" vertical="center"/>
      <protection/>
    </xf>
    <xf numFmtId="194" fontId="15" fillId="3" borderId="1" xfId="2100" applyNumberFormat="1" applyFont="1" applyFill="1" applyBorder="1" applyAlignment="1">
      <alignment horizontal="center" vertical="center" wrapText="1"/>
      <protection/>
    </xf>
    <xf numFmtId="192" fontId="3" fillId="3" borderId="1" xfId="2100" applyNumberFormat="1" applyFont="1" applyFill="1" applyBorder="1" applyAlignment="1">
      <alignment horizontal="center" vertical="center"/>
      <protection/>
    </xf>
    <xf numFmtId="194" fontId="15" fillId="3" borderId="1" xfId="2100" applyNumberFormat="1" applyFont="1" applyFill="1" applyBorder="1" applyAlignment="1">
      <alignment horizontal="left" vertical="center" wrapText="1"/>
      <protection/>
    </xf>
    <xf numFmtId="192" fontId="15" fillId="3" borderId="1" xfId="2100" applyNumberFormat="1" applyFont="1" applyFill="1" applyBorder="1" applyAlignment="1">
      <alignment horizontal="right" vertical="center" wrapText="1"/>
      <protection/>
    </xf>
    <xf numFmtId="194" fontId="14" fillId="3" borderId="1" xfId="2100" applyNumberFormat="1" applyFont="1" applyFill="1" applyBorder="1" applyAlignment="1">
      <alignment horizontal="left" vertical="center" wrapText="1" indent="1"/>
      <protection/>
    </xf>
    <xf numFmtId="192" fontId="14" fillId="3" borderId="22" xfId="0" applyNumberFormat="1" applyFont="1" applyFill="1" applyBorder="1" applyAlignment="1" applyProtection="1">
      <alignment horizontal="right" vertical="center"/>
      <protection/>
    </xf>
    <xf numFmtId="192" fontId="14" fillId="3" borderId="1" xfId="2100" applyNumberFormat="1" applyFont="1" applyFill="1" applyBorder="1" applyAlignment="1">
      <alignment horizontal="right" vertical="center" wrapText="1"/>
      <protection/>
    </xf>
    <xf numFmtId="0" fontId="0" fillId="3" borderId="1" xfId="2100" applyFont="1" applyFill="1" applyBorder="1" applyAlignment="1">
      <alignment horizontal="left" vertical="center" indent="1"/>
      <protection/>
    </xf>
    <xf numFmtId="192" fontId="14" fillId="3" borderId="1" xfId="0" applyNumberFormat="1" applyFont="1" applyFill="1" applyBorder="1" applyAlignment="1" applyProtection="1">
      <alignment horizontal="right" vertical="center"/>
      <protection/>
    </xf>
    <xf numFmtId="0" fontId="0" fillId="3" borderId="1" xfId="2100" applyFont="1" applyFill="1" applyBorder="1">
      <alignment vertical="center"/>
      <protection/>
    </xf>
    <xf numFmtId="0" fontId="15" fillId="3" borderId="1" xfId="2100" applyNumberFormat="1" applyFont="1" applyFill="1" applyBorder="1" applyAlignment="1" applyProtection="1">
      <alignment horizontal="left" vertical="center"/>
      <protection/>
    </xf>
    <xf numFmtId="0" fontId="14" fillId="3" borderId="1" xfId="2100" applyNumberFormat="1" applyFont="1" applyFill="1" applyBorder="1" applyAlignment="1" applyProtection="1">
      <alignment horizontal="left" vertical="center" indent="1"/>
      <protection/>
    </xf>
    <xf numFmtId="0" fontId="14" fillId="3" borderId="1" xfId="2100" applyNumberFormat="1" applyFont="1" applyFill="1" applyBorder="1" applyAlignment="1" applyProtection="1">
      <alignment horizontal="left" vertical="center" wrapText="1" indent="1"/>
      <protection/>
    </xf>
    <xf numFmtId="0" fontId="15" fillId="3" borderId="1" xfId="2100" applyFont="1" applyFill="1" applyBorder="1">
      <alignment vertical="center"/>
      <protection/>
    </xf>
    <xf numFmtId="192" fontId="14" fillId="3" borderId="23" xfId="0" applyNumberFormat="1" applyFont="1" applyFill="1" applyBorder="1" applyAlignment="1" applyProtection="1">
      <alignment horizontal="right" vertical="center"/>
      <protection/>
    </xf>
    <xf numFmtId="0" fontId="3" fillId="3" borderId="1" xfId="2100" applyFont="1" applyFill="1" applyBorder="1" applyAlignment="1">
      <alignment vertical="center"/>
      <protection/>
    </xf>
    <xf numFmtId="0" fontId="0" fillId="0" borderId="1" xfId="2100" applyFont="1" applyFill="1" applyBorder="1" applyAlignment="1">
      <alignment horizontal="left" vertical="center" indent="1"/>
      <protection/>
    </xf>
    <xf numFmtId="192" fontId="0" fillId="0" borderId="1" xfId="2100" applyNumberFormat="1" applyFont="1" applyFill="1" applyBorder="1" applyAlignment="1">
      <alignment horizontal="right" vertical="center" wrapText="1"/>
      <protection/>
    </xf>
    <xf numFmtId="0" fontId="14" fillId="3" borderId="1" xfId="2100" applyNumberFormat="1" applyFont="1" applyFill="1" applyBorder="1" applyAlignment="1" applyProtection="1">
      <alignment horizontal="left" vertical="center"/>
      <protection/>
    </xf>
    <xf numFmtId="192" fontId="14" fillId="3" borderId="24" xfId="0" applyNumberFormat="1" applyFont="1" applyFill="1" applyBorder="1" applyAlignment="1" applyProtection="1">
      <alignment horizontal="right" vertical="center"/>
      <protection/>
    </xf>
    <xf numFmtId="192" fontId="0" fillId="3" borderId="1" xfId="2100" applyNumberFormat="1" applyFont="1" applyFill="1" applyBorder="1" applyAlignment="1">
      <alignment horizontal="right" vertical="center"/>
      <protection/>
    </xf>
    <xf numFmtId="0" fontId="0" fillId="3" borderId="1" xfId="2100" applyFont="1" applyFill="1" applyBorder="1" applyAlignment="1">
      <alignment horizontal="left" vertical="center"/>
      <protection/>
    </xf>
    <xf numFmtId="192" fontId="14" fillId="3" borderId="25" xfId="0" applyNumberFormat="1" applyFont="1" applyFill="1" applyBorder="1" applyAlignment="1" applyProtection="1">
      <alignment horizontal="right" vertical="center"/>
      <protection/>
    </xf>
    <xf numFmtId="192" fontId="14" fillId="3" borderId="26" xfId="0" applyNumberFormat="1" applyFont="1" applyFill="1" applyBorder="1" applyAlignment="1" applyProtection="1">
      <alignment horizontal="right" vertical="center"/>
      <protection/>
    </xf>
    <xf numFmtId="0" fontId="14" fillId="3" borderId="27" xfId="0" applyNumberFormat="1" applyFont="1" applyFill="1" applyBorder="1" applyAlignment="1" applyProtection="1">
      <alignment vertical="center"/>
      <protection/>
    </xf>
    <xf numFmtId="192" fontId="14" fillId="3" borderId="28" xfId="0" applyNumberFormat="1" applyFont="1" applyFill="1" applyBorder="1" applyAlignment="1" applyProtection="1">
      <alignment horizontal="right" vertical="center"/>
      <protection/>
    </xf>
    <xf numFmtId="0" fontId="14" fillId="3" borderId="29" xfId="0" applyNumberFormat="1" applyFont="1" applyFill="1" applyBorder="1" applyAlignment="1" applyProtection="1">
      <alignment vertical="center"/>
      <protection/>
    </xf>
    <xf numFmtId="192" fontId="14" fillId="3" borderId="30" xfId="0" applyNumberFormat="1" applyFont="1" applyFill="1" applyBorder="1" applyAlignment="1" applyProtection="1">
      <alignment horizontal="right" vertical="center"/>
      <protection/>
    </xf>
    <xf numFmtId="0" fontId="14" fillId="3" borderId="1" xfId="2100" applyNumberFormat="1" applyFont="1" applyFill="1" applyBorder="1" applyAlignment="1" applyProtection="1">
      <alignment vertical="center"/>
      <protection/>
    </xf>
    <xf numFmtId="0" fontId="3" fillId="0" borderId="1" xfId="2100" applyFont="1" applyFill="1" applyBorder="1">
      <alignment vertical="center"/>
      <protection/>
    </xf>
    <xf numFmtId="192" fontId="14" fillId="0" borderId="1" xfId="2100" applyNumberFormat="1" applyFont="1" applyFill="1" applyBorder="1" applyAlignment="1">
      <alignment horizontal="right" vertical="center" wrapText="1"/>
      <protection/>
    </xf>
    <xf numFmtId="0" fontId="14" fillId="0" borderId="1" xfId="2100" applyNumberFormat="1" applyFont="1" applyFill="1" applyBorder="1" applyAlignment="1" applyProtection="1">
      <alignment horizontal="left" vertical="center"/>
      <protection/>
    </xf>
    <xf numFmtId="0" fontId="15" fillId="3" borderId="1" xfId="2100" applyNumberFormat="1" applyFont="1" applyFill="1" applyBorder="1" applyAlignment="1" applyProtection="1">
      <alignment horizontal="center" vertical="center"/>
      <protection/>
    </xf>
    <xf numFmtId="0" fontId="15" fillId="3" borderId="1" xfId="2100" applyFont="1" applyFill="1" applyBorder="1" applyAlignment="1">
      <alignment horizontal="left" vertical="center"/>
      <protection/>
    </xf>
    <xf numFmtId="192" fontId="3" fillId="3" borderId="1" xfId="2100" applyNumberFormat="1" applyFont="1" applyFill="1" applyBorder="1" applyAlignment="1">
      <alignment horizontal="right" vertical="center"/>
      <protection/>
    </xf>
    <xf numFmtId="0" fontId="14" fillId="3" borderId="31" xfId="0" applyNumberFormat="1" applyFont="1" applyFill="1" applyBorder="1" applyAlignment="1" applyProtection="1">
      <alignment vertical="center"/>
      <protection/>
    </xf>
    <xf numFmtId="192" fontId="0" fillId="3" borderId="1" xfId="2100" applyNumberFormat="1" applyFont="1" applyFill="1" applyBorder="1" applyAlignment="1">
      <alignment horizontal="right" vertical="center"/>
      <protection/>
    </xf>
    <xf numFmtId="0" fontId="14" fillId="3" borderId="1" xfId="0" applyNumberFormat="1" applyFont="1" applyFill="1" applyBorder="1" applyAlignment="1" applyProtection="1">
      <alignment vertical="center"/>
      <protection/>
    </xf>
    <xf numFmtId="192" fontId="15" fillId="0" borderId="1" xfId="2100" applyNumberFormat="1" applyFont="1" applyFill="1" applyBorder="1" applyAlignment="1">
      <alignment horizontal="right" vertical="center" wrapText="1"/>
      <protection/>
    </xf>
    <xf numFmtId="0" fontId="0" fillId="0" borderId="1" xfId="2100" applyFont="1" applyFill="1" applyBorder="1">
      <alignment vertical="center"/>
      <protection/>
    </xf>
    <xf numFmtId="0" fontId="14" fillId="0" borderId="1" xfId="2100" applyNumberFormat="1" applyFont="1" applyFill="1" applyBorder="1" applyAlignment="1" applyProtection="1">
      <alignment horizontal="left" vertical="center" indent="1"/>
      <protection/>
    </xf>
    <xf numFmtId="192" fontId="3" fillId="3" borderId="0" xfId="2100" applyNumberFormat="1" applyFont="1" applyFill="1" applyAlignment="1">
      <alignment horizontal="right" vertical="center"/>
      <protection/>
    </xf>
    <xf numFmtId="0" fontId="14" fillId="3" borderId="32" xfId="0" applyNumberFormat="1" applyFont="1" applyFill="1" applyBorder="1" applyAlignment="1" applyProtection="1">
      <alignment vertical="center"/>
      <protection/>
    </xf>
    <xf numFmtId="0" fontId="14" fillId="3" borderId="1" xfId="2098" applyFont="1" applyFill="1" applyBorder="1" applyAlignment="1">
      <alignment horizontal="left" vertical="center"/>
      <protection/>
    </xf>
    <xf numFmtId="0" fontId="14" fillId="3" borderId="1" xfId="2100" applyFont="1" applyFill="1" applyBorder="1" applyAlignment="1">
      <alignment horizontal="left" vertical="center"/>
      <protection/>
    </xf>
    <xf numFmtId="0" fontId="15" fillId="3" borderId="1" xfId="2100" applyFont="1" applyFill="1" applyBorder="1" applyAlignment="1">
      <alignment horizontal="center" vertical="center"/>
      <protection/>
    </xf>
    <xf numFmtId="0" fontId="0" fillId="0" borderId="0" xfId="2103" applyFill="1" applyBorder="1" applyAlignment="1">
      <alignment vertical="center"/>
      <protection/>
    </xf>
    <xf numFmtId="0" fontId="0" fillId="0" borderId="0" xfId="791" applyFill="1" applyBorder="1" applyAlignment="1">
      <alignment/>
      <protection/>
    </xf>
    <xf numFmtId="0" fontId="0" fillId="0" borderId="0" xfId="2103" applyFill="1" applyBorder="1" applyAlignment="1">
      <alignment vertical="center" wrapText="1"/>
      <protection/>
    </xf>
    <xf numFmtId="0" fontId="0" fillId="0" borderId="0" xfId="2103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0" fontId="13" fillId="0" borderId="0" xfId="791" applyFont="1" applyFill="1" applyBorder="1" applyAlignment="1">
      <alignment horizontal="center" vertical="center"/>
      <protection/>
    </xf>
    <xf numFmtId="0" fontId="16" fillId="0" borderId="0" xfId="2103" applyFont="1" applyFill="1" applyBorder="1" applyAlignment="1">
      <alignment vertical="center"/>
      <protection/>
    </xf>
    <xf numFmtId="0" fontId="1" fillId="0" borderId="0" xfId="2103" applyFont="1" applyFill="1" applyBorder="1" applyAlignment="1">
      <alignment horizontal="right" vertical="center"/>
      <protection/>
    </xf>
    <xf numFmtId="0" fontId="3" fillId="0" borderId="33" xfId="2103" applyFont="1" applyFill="1" applyBorder="1" applyAlignment="1">
      <alignment horizontal="center" vertical="center" wrapText="1"/>
      <protection/>
    </xf>
    <xf numFmtId="0" fontId="3" fillId="0" borderId="34" xfId="2103" applyFont="1" applyFill="1" applyBorder="1" applyAlignment="1">
      <alignment horizontal="center" vertical="center" wrapText="1"/>
      <protection/>
    </xf>
    <xf numFmtId="0" fontId="0" fillId="0" borderId="1" xfId="2103" applyFont="1" applyFill="1" applyBorder="1" applyAlignment="1">
      <alignment vertical="center" wrapText="1"/>
      <protection/>
    </xf>
    <xf numFmtId="0" fontId="0" fillId="0" borderId="35" xfId="2103" applyFont="1" applyFill="1" applyBorder="1" applyAlignment="1">
      <alignment horizontal="left" vertical="center" wrapText="1"/>
      <protection/>
    </xf>
    <xf numFmtId="0" fontId="0" fillId="0" borderId="1" xfId="2103" applyFont="1" applyFill="1" applyBorder="1">
      <alignment vertical="center"/>
      <protection/>
    </xf>
    <xf numFmtId="0" fontId="0" fillId="0" borderId="0" xfId="2027" applyFont="1" applyFill="1">
      <alignment vertical="center"/>
      <protection/>
    </xf>
    <xf numFmtId="0" fontId="0" fillId="3" borderId="0" xfId="2090" applyFill="1">
      <alignment vertical="center"/>
      <protection/>
    </xf>
    <xf numFmtId="0" fontId="13" fillId="0" borderId="0" xfId="2090" applyFont="1" applyFill="1" applyAlignment="1">
      <alignment horizontal="center" vertical="center"/>
      <protection/>
    </xf>
    <xf numFmtId="49" fontId="0" fillId="3" borderId="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3" borderId="1" xfId="791" applyFont="1" applyFill="1" applyBorder="1" applyAlignment="1">
      <alignment horizontal="center" vertical="center" wrapText="1"/>
      <protection/>
    </xf>
    <xf numFmtId="49" fontId="3" fillId="0" borderId="1" xfId="302" applyNumberFormat="1" applyFont="1" applyFill="1" applyBorder="1" applyAlignment="1">
      <alignment horizontal="center" vertical="center"/>
      <protection/>
    </xf>
    <xf numFmtId="191" fontId="0" fillId="3" borderId="1" xfId="2027" applyNumberFormat="1" applyFont="1" applyFill="1" applyBorder="1" applyAlignment="1" applyProtection="1">
      <alignment horizontal="right" vertical="center"/>
      <protection/>
    </xf>
    <xf numFmtId="49" fontId="3" fillId="0" borderId="1" xfId="302" applyNumberFormat="1" applyFont="1" applyFill="1" applyBorder="1">
      <alignment vertical="center"/>
      <protection/>
    </xf>
    <xf numFmtId="49" fontId="0" fillId="0" borderId="1" xfId="302" applyNumberFormat="1" applyFont="1" applyFill="1" applyBorder="1" applyAlignment="1">
      <alignment horizontal="left" vertical="center" indent="1"/>
      <protection/>
    </xf>
    <xf numFmtId="49" fontId="3" fillId="0" borderId="1" xfId="2027" applyNumberFormat="1" applyFont="1" applyFill="1" applyBorder="1" applyAlignment="1" applyProtection="1">
      <alignment horizontal="left" vertical="center" wrapText="1"/>
      <protection/>
    </xf>
    <xf numFmtId="191" fontId="3" fillId="0" borderId="1" xfId="2027" applyNumberFormat="1" applyFont="1" applyFill="1" applyBorder="1" applyAlignment="1">
      <alignment horizontal="right" vertical="center"/>
      <protection/>
    </xf>
    <xf numFmtId="0" fontId="0" fillId="0" borderId="1" xfId="0" applyNumberFormat="1" applyFont="1" applyFill="1" applyBorder="1" applyAlignment="1">
      <alignment horizontal="left" vertical="center"/>
    </xf>
    <xf numFmtId="191" fontId="0" fillId="0" borderId="1" xfId="2027" applyNumberFormat="1" applyFont="1" applyFill="1" applyBorder="1" applyAlignment="1">
      <alignment horizontal="right" vertical="center"/>
      <protection/>
    </xf>
    <xf numFmtId="49" fontId="0" fillId="0" borderId="1" xfId="1439" applyNumberFormat="1" applyFont="1" applyFill="1" applyBorder="1" applyAlignment="1" applyProtection="1">
      <alignment horizontal="left" vertical="center" wrapText="1"/>
      <protection/>
    </xf>
    <xf numFmtId="0" fontId="5" fillId="0" borderId="0" xfId="2027" applyFont="1" applyFill="1">
      <alignment vertical="center"/>
      <protection/>
    </xf>
    <xf numFmtId="0" fontId="3" fillId="0" borderId="0" xfId="2027" applyFont="1" applyFill="1">
      <alignment vertical="center"/>
      <protection/>
    </xf>
    <xf numFmtId="0" fontId="0" fillId="0" borderId="0" xfId="2027" applyFont="1" applyFill="1" applyAlignment="1">
      <alignment horizontal="center" vertical="center"/>
      <protection/>
    </xf>
    <xf numFmtId="0" fontId="3" fillId="0" borderId="0" xfId="2090" applyFont="1" applyFill="1">
      <alignment vertical="center"/>
      <protection/>
    </xf>
    <xf numFmtId="0" fontId="13" fillId="0" borderId="0" xfId="2027" applyFont="1" applyFill="1" applyAlignment="1">
      <alignment horizontal="center" vertical="center"/>
      <protection/>
    </xf>
    <xf numFmtId="0" fontId="17" fillId="0" borderId="0" xfId="2027" applyFont="1" applyFill="1" applyAlignment="1">
      <alignment horizontal="center" vertical="center"/>
      <protection/>
    </xf>
    <xf numFmtId="0" fontId="1" fillId="0" borderId="0" xfId="2027" applyFont="1" applyFill="1" applyBorder="1" applyAlignment="1">
      <alignment vertical="center"/>
      <protection/>
    </xf>
    <xf numFmtId="0" fontId="1" fillId="0" borderId="19" xfId="2027" applyFont="1" applyFill="1" applyBorder="1" applyAlignment="1">
      <alignment horizontal="right" vertical="center"/>
      <protection/>
    </xf>
    <xf numFmtId="0" fontId="3" fillId="0" borderId="18" xfId="2027" applyFont="1" applyFill="1" applyBorder="1" applyAlignment="1">
      <alignment horizontal="center" vertical="center"/>
      <protection/>
    </xf>
    <xf numFmtId="0" fontId="3" fillId="0" borderId="1" xfId="2027" applyFont="1" applyFill="1" applyBorder="1" applyAlignment="1">
      <alignment horizontal="center" vertical="center"/>
      <protection/>
    </xf>
    <xf numFmtId="0" fontId="3" fillId="0" borderId="1" xfId="2002" applyFont="1" applyFill="1" applyBorder="1" applyAlignment="1">
      <alignment horizontal="center" vertical="center" wrapText="1"/>
      <protection/>
    </xf>
    <xf numFmtId="0" fontId="3" fillId="0" borderId="1" xfId="2027" applyFont="1" applyFill="1" applyBorder="1" applyAlignment="1">
      <alignment horizontal="center" vertical="center" wrapText="1"/>
      <protection/>
    </xf>
    <xf numFmtId="49" fontId="0" fillId="0" borderId="1" xfId="2027" applyNumberFormat="1" applyFont="1" applyFill="1" applyBorder="1" applyAlignment="1" applyProtection="1">
      <alignment horizontal="left" vertical="center" wrapText="1"/>
      <protection/>
    </xf>
    <xf numFmtId="49" fontId="0" fillId="0" borderId="1" xfId="2027" applyNumberFormat="1" applyFont="1" applyFill="1" applyBorder="1" applyAlignment="1" applyProtection="1">
      <alignment horizontal="left" vertical="center" wrapText="1" indent="1"/>
      <protection/>
    </xf>
    <xf numFmtId="0" fontId="0" fillId="0" borderId="1" xfId="0" applyFont="1" applyBorder="1" applyAlignment="1">
      <alignment horizontal="left" vertical="center"/>
    </xf>
    <xf numFmtId="0" fontId="0" fillId="0" borderId="1" xfId="0" applyNumberForma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 wrapText="1"/>
    </xf>
    <xf numFmtId="0" fontId="3" fillId="0" borderId="1" xfId="2027" applyNumberFormat="1" applyFont="1" applyFill="1" applyBorder="1" applyAlignment="1">
      <alignment horizontal="right" vertical="center"/>
      <protection/>
    </xf>
    <xf numFmtId="0" fontId="1" fillId="0" borderId="1" xfId="0" applyFont="1" applyFill="1" applyBorder="1" applyAlignment="1">
      <alignment horizontal="left" vertical="center"/>
    </xf>
    <xf numFmtId="191" fontId="0" fillId="0" borderId="0" xfId="2027" applyNumberFormat="1" applyFont="1" applyFill="1">
      <alignment vertical="center"/>
      <protection/>
    </xf>
    <xf numFmtId="191" fontId="0" fillId="0" borderId="0" xfId="2027" applyNumberFormat="1" applyFont="1" applyFill="1" applyAlignment="1">
      <alignment horizontal="center" vertical="center"/>
      <protection/>
    </xf>
    <xf numFmtId="192" fontId="0" fillId="0" borderId="0" xfId="2027" applyNumberFormat="1" applyFont="1" applyFill="1" applyAlignment="1">
      <alignment horizontal="center" vertical="center"/>
      <protection/>
    </xf>
    <xf numFmtId="195" fontId="0" fillId="0" borderId="0" xfId="2027" applyNumberFormat="1" applyFont="1" applyFill="1">
      <alignment vertical="center"/>
      <protection/>
    </xf>
    <xf numFmtId="0" fontId="3" fillId="0" borderId="0" xfId="2092" applyFont="1" applyFill="1">
      <alignment vertical="center"/>
      <protection/>
    </xf>
    <xf numFmtId="195" fontId="0" fillId="0" borderId="0" xfId="2027" applyNumberFormat="1" applyFont="1" applyFill="1" applyAlignment="1">
      <alignment horizontal="right" vertical="center"/>
      <protection/>
    </xf>
    <xf numFmtId="0" fontId="3" fillId="0" borderId="33" xfId="2027" applyFont="1" applyFill="1" applyBorder="1" applyAlignment="1">
      <alignment horizontal="center" vertical="center"/>
      <protection/>
    </xf>
    <xf numFmtId="0" fontId="3" fillId="0" borderId="1" xfId="1439" applyFont="1" applyFill="1" applyBorder="1" applyAlignment="1">
      <alignment horizontal="center" vertical="center" wrapText="1"/>
      <protection/>
    </xf>
    <xf numFmtId="195" fontId="3" fillId="0" borderId="1" xfId="0" applyNumberFormat="1" applyFont="1" applyFill="1" applyBorder="1" applyAlignment="1">
      <alignment horizontal="center" vertical="center" wrapText="1"/>
    </xf>
    <xf numFmtId="49" fontId="3" fillId="0" borderId="1" xfId="1439" applyNumberFormat="1" applyFont="1" applyFill="1" applyBorder="1" applyAlignment="1" applyProtection="1">
      <alignment horizontal="left" vertical="center" wrapText="1"/>
      <protection/>
    </xf>
    <xf numFmtId="191" fontId="3" fillId="0" borderId="1" xfId="2027" applyNumberFormat="1" applyFont="1" applyFill="1" applyBorder="1" applyAlignment="1">
      <alignment horizontal="right" vertical="center" wrapText="1"/>
      <protection/>
    </xf>
    <xf numFmtId="195" fontId="3" fillId="0" borderId="1" xfId="2027" applyNumberFormat="1" applyFont="1" applyFill="1" applyBorder="1">
      <alignment vertical="center"/>
      <protection/>
    </xf>
    <xf numFmtId="0" fontId="0" fillId="0" borderId="1" xfId="1439" applyFont="1" applyFill="1" applyBorder="1" applyAlignment="1">
      <alignment vertical="center" wrapText="1"/>
      <protection/>
    </xf>
    <xf numFmtId="191" fontId="0" fillId="0" borderId="1" xfId="2027" applyNumberFormat="1" applyFont="1" applyFill="1" applyBorder="1" applyAlignment="1">
      <alignment horizontal="right" vertical="center" wrapText="1"/>
      <protection/>
    </xf>
    <xf numFmtId="195" fontId="0" fillId="0" borderId="1" xfId="2027" applyNumberFormat="1" applyFont="1" applyFill="1" applyBorder="1">
      <alignment vertical="center"/>
      <protection/>
    </xf>
    <xf numFmtId="191" fontId="18" fillId="0" borderId="1" xfId="2105" applyNumberFormat="1" applyFont="1" applyFill="1" applyBorder="1" applyAlignment="1" applyProtection="1">
      <alignment horizontal="right" vertical="center" wrapText="1"/>
      <protection/>
    </xf>
    <xf numFmtId="191" fontId="3" fillId="0" borderId="1" xfId="2027" applyNumberFormat="1" applyFont="1" applyFill="1" applyBorder="1" applyAlignment="1" applyProtection="1">
      <alignment horizontal="right" vertical="center" wrapText="1"/>
      <protection/>
    </xf>
    <xf numFmtId="0" fontId="1" fillId="0" borderId="1" xfId="0" applyFont="1" applyFill="1" applyBorder="1" applyAlignment="1">
      <alignment vertical="center"/>
    </xf>
    <xf numFmtId="191" fontId="0" fillId="0" borderId="1" xfId="2027" applyNumberFormat="1" applyFont="1" applyFill="1" applyBorder="1" applyAlignment="1" applyProtection="1">
      <alignment horizontal="right" vertical="center" wrapText="1"/>
      <protection/>
    </xf>
    <xf numFmtId="49" fontId="3" fillId="0" borderId="1" xfId="1439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196" fontId="3" fillId="0" borderId="1" xfId="2027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" xfId="2090" applyFont="1" applyFill="1" applyBorder="1" applyAlignment="1">
      <alignment vertical="center"/>
      <protection/>
    </xf>
    <xf numFmtId="192" fontId="0" fillId="0" borderId="1" xfId="0" applyNumberFormat="1" applyFont="1" applyFill="1" applyBorder="1" applyAlignment="1">
      <alignment vertical="center"/>
    </xf>
    <xf numFmtId="195" fontId="0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 applyProtection="1">
      <alignment vertical="center" wrapText="1"/>
      <protection/>
    </xf>
    <xf numFmtId="192" fontId="0" fillId="0" borderId="21" xfId="0" applyNumberFormat="1" applyFont="1" applyFill="1" applyBorder="1" applyAlignment="1">
      <alignment horizontal="right" vertical="center"/>
    </xf>
    <xf numFmtId="192" fontId="3" fillId="0" borderId="1" xfId="2090" applyNumberFormat="1" applyFont="1" applyFill="1" applyBorder="1" applyAlignment="1">
      <alignment horizontal="right" vertical="center"/>
      <protection/>
    </xf>
    <xf numFmtId="0" fontId="3" fillId="0" borderId="0" xfId="907" applyFont="1" applyFill="1">
      <alignment vertical="center"/>
      <protection/>
    </xf>
    <xf numFmtId="0" fontId="0" fillId="0" borderId="0" xfId="2086" applyFont="1" applyFill="1" applyAlignment="1">
      <alignment vertical="center"/>
      <protection/>
    </xf>
    <xf numFmtId="0" fontId="0" fillId="0" borderId="0" xfId="907" applyFont="1" applyFill="1" applyAlignment="1">
      <alignment horizontal="center" vertical="center"/>
      <protection/>
    </xf>
    <xf numFmtId="0" fontId="3" fillId="0" borderId="0" xfId="907" applyFont="1" applyFill="1" applyAlignment="1">
      <alignment horizontal="center" vertical="center"/>
      <protection/>
    </xf>
    <xf numFmtId="0" fontId="0" fillId="0" borderId="0" xfId="907" applyFont="1" applyFill="1">
      <alignment vertical="center"/>
      <protection/>
    </xf>
    <xf numFmtId="0" fontId="13" fillId="0" borderId="0" xfId="907" applyFont="1" applyFill="1" applyAlignment="1">
      <alignment horizontal="center" vertical="center"/>
      <protection/>
    </xf>
    <xf numFmtId="0" fontId="17" fillId="0" borderId="0" xfId="907" applyFont="1" applyFill="1" applyAlignment="1">
      <alignment horizontal="center" vertical="center"/>
      <protection/>
    </xf>
    <xf numFmtId="0" fontId="1" fillId="0" borderId="19" xfId="907" applyFont="1" applyFill="1" applyBorder="1" applyAlignment="1">
      <alignment horizontal="right" vertical="center"/>
      <protection/>
    </xf>
    <xf numFmtId="0" fontId="3" fillId="0" borderId="1" xfId="907" applyFont="1" applyFill="1" applyBorder="1" applyAlignment="1">
      <alignment horizontal="center" vertical="center"/>
      <protection/>
    </xf>
    <xf numFmtId="49" fontId="1" fillId="0" borderId="1" xfId="0" applyNumberFormat="1" applyFont="1" applyFill="1" applyBorder="1" applyAlignment="1" applyProtection="1">
      <alignment horizontal="left" vertical="center" wrapText="1"/>
      <protection/>
    </xf>
    <xf numFmtId="192" fontId="1" fillId="0" borderId="1" xfId="2086" applyNumberFormat="1" applyFont="1" applyFill="1" applyBorder="1" applyAlignment="1">
      <alignment vertical="center"/>
      <protection/>
    </xf>
    <xf numFmtId="3" fontId="18" fillId="0" borderId="1" xfId="2105" applyNumberFormat="1" applyFont="1" applyFill="1" applyBorder="1" applyAlignment="1" applyProtection="1">
      <alignment vertical="center" wrapText="1"/>
      <protection/>
    </xf>
    <xf numFmtId="3" fontId="18" fillId="0" borderId="1" xfId="2105" applyNumberFormat="1" applyFont="1" applyFill="1" applyBorder="1" applyAlignment="1" applyProtection="1">
      <alignment horizontal="right" vertical="center" wrapText="1"/>
      <protection/>
    </xf>
    <xf numFmtId="3" fontId="1" fillId="0" borderId="1" xfId="2105" applyNumberFormat="1" applyFont="1" applyFill="1" applyBorder="1" applyAlignment="1" applyProtection="1">
      <alignment vertical="center" wrapText="1"/>
      <protection/>
    </xf>
    <xf numFmtId="192" fontId="1" fillId="0" borderId="1" xfId="0" applyNumberFormat="1" applyFont="1" applyFill="1" applyBorder="1" applyAlignment="1">
      <alignment horizontal="right" vertical="center" wrapText="1"/>
    </xf>
    <xf numFmtId="3" fontId="1" fillId="0" borderId="1" xfId="2086" applyNumberFormat="1" applyFont="1" applyFill="1" applyBorder="1" applyAlignment="1" applyProtection="1">
      <alignment vertical="center"/>
      <protection/>
    </xf>
    <xf numFmtId="0" fontId="1" fillId="0" borderId="1" xfId="2086" applyFont="1" applyFill="1" applyBorder="1" applyAlignment="1">
      <alignment vertical="center"/>
      <protection/>
    </xf>
    <xf numFmtId="0" fontId="1" fillId="0" borderId="1" xfId="2105" applyFont="1" applyFill="1" applyBorder="1" applyAlignment="1">
      <alignment horizontal="left" vertical="center" wrapText="1"/>
      <protection/>
    </xf>
    <xf numFmtId="3" fontId="1" fillId="0" borderId="1" xfId="2086" applyNumberFormat="1" applyFont="1" applyFill="1" applyBorder="1" applyAlignment="1" applyProtection="1">
      <alignment horizontal="left" vertical="center"/>
      <protection/>
    </xf>
    <xf numFmtId="0" fontId="1" fillId="0" borderId="1" xfId="2086" applyFont="1" applyFill="1" applyBorder="1" applyAlignment="1">
      <alignment horizontal="left" vertical="center"/>
      <protection/>
    </xf>
    <xf numFmtId="0" fontId="3" fillId="0" borderId="1" xfId="907" applyFont="1" applyFill="1" applyBorder="1">
      <alignment vertical="center"/>
      <protection/>
    </xf>
    <xf numFmtId="192" fontId="1" fillId="0" borderId="1" xfId="907" applyNumberFormat="1" applyFont="1" applyFill="1" applyBorder="1" applyAlignment="1">
      <alignment horizontal="right" vertical="center" wrapText="1"/>
      <protection/>
    </xf>
    <xf numFmtId="0" fontId="1" fillId="0" borderId="1" xfId="0" applyFont="1" applyFill="1" applyBorder="1" applyAlignment="1">
      <alignment vertical="center" wrapText="1"/>
    </xf>
    <xf numFmtId="0" fontId="0" fillId="0" borderId="1" xfId="907" applyFont="1" applyFill="1" applyBorder="1">
      <alignment vertical="center"/>
      <protection/>
    </xf>
    <xf numFmtId="3" fontId="18" fillId="0" borderId="1" xfId="2105" applyNumberFormat="1" applyFont="1" applyFill="1" applyBorder="1" applyAlignment="1" applyProtection="1">
      <alignment horizontal="center" vertical="center" wrapText="1"/>
      <protection/>
    </xf>
    <xf numFmtId="192" fontId="18" fillId="0" borderId="1" xfId="0" applyNumberFormat="1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vertical="center"/>
    </xf>
    <xf numFmtId="192" fontId="19" fillId="0" borderId="1" xfId="0" applyNumberFormat="1" applyFont="1" applyFill="1" applyBorder="1" applyAlignment="1">
      <alignment vertical="center"/>
    </xf>
    <xf numFmtId="1" fontId="1" fillId="0" borderId="1" xfId="0" applyNumberFormat="1" applyFont="1" applyFill="1" applyBorder="1" applyAlignment="1" applyProtection="1">
      <alignment vertical="center"/>
      <protection locked="0"/>
    </xf>
    <xf numFmtId="192" fontId="1" fillId="0" borderId="1" xfId="0" applyNumberFormat="1" applyFont="1" applyFill="1" applyBorder="1" applyAlignment="1">
      <alignment vertical="center"/>
    </xf>
    <xf numFmtId="3" fontId="3" fillId="0" borderId="0" xfId="907" applyNumberFormat="1" applyFont="1" applyFill="1">
      <alignment vertical="center"/>
      <protection/>
    </xf>
    <xf numFmtId="197" fontId="3" fillId="0" borderId="0" xfId="907" applyNumberFormat="1" applyFont="1" applyFill="1">
      <alignment vertical="center"/>
      <protection/>
    </xf>
    <xf numFmtId="3" fontId="0" fillId="0" borderId="0" xfId="907" applyNumberFormat="1" applyFont="1" applyFill="1">
      <alignment vertical="center"/>
      <protection/>
    </xf>
    <xf numFmtId="198" fontId="0" fillId="0" borderId="0" xfId="2103" applyNumberFormat="1" applyFill="1" applyBorder="1" applyAlignment="1">
      <alignment vertical="center"/>
      <protection/>
    </xf>
    <xf numFmtId="198" fontId="0" fillId="0" borderId="0" xfId="2103" applyNumberFormat="1" applyFont="1" applyFill="1" applyBorder="1" applyAlignment="1">
      <alignment vertical="center"/>
      <protection/>
    </xf>
    <xf numFmtId="198" fontId="1" fillId="0" borderId="0" xfId="2103" applyNumberFormat="1" applyFont="1" applyFill="1" applyBorder="1" applyAlignment="1">
      <alignment horizontal="right" vertical="center"/>
      <protection/>
    </xf>
    <xf numFmtId="198" fontId="3" fillId="0" borderId="34" xfId="2103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191" fontId="20" fillId="0" borderId="1" xfId="0" applyNumberFormat="1" applyFont="1" applyFill="1" applyBorder="1" applyAlignment="1">
      <alignment horizontal="center" vertical="center"/>
    </xf>
    <xf numFmtId="199" fontId="0" fillId="0" borderId="0" xfId="2103" applyNumberFormat="1" applyFont="1" applyFill="1" applyBorder="1" applyAlignment="1">
      <alignment vertical="center"/>
      <protection/>
    </xf>
    <xf numFmtId="191" fontId="0" fillId="0" borderId="0" xfId="0" applyNumberFormat="1" applyFont="1" applyFill="1" applyBorder="1" applyAlignment="1">
      <alignment/>
    </xf>
    <xf numFmtId="0" fontId="0" fillId="0" borderId="0" xfId="791" applyFill="1" applyAlignment="1">
      <alignment vertical="center"/>
      <protection/>
    </xf>
    <xf numFmtId="0" fontId="1" fillId="0" borderId="0" xfId="2103" applyFont="1" applyFill="1" applyAlignment="1">
      <alignment horizontal="center" vertical="center"/>
      <protection/>
    </xf>
    <xf numFmtId="0" fontId="3" fillId="0" borderId="18" xfId="791" applyFont="1" applyFill="1" applyBorder="1" applyAlignment="1">
      <alignment horizontal="center" vertical="center" wrapText="1"/>
      <protection/>
    </xf>
    <xf numFmtId="0" fontId="0" fillId="0" borderId="1" xfId="2103" applyFont="1" applyFill="1" applyBorder="1" applyAlignment="1">
      <alignment horizontal="center" vertical="center"/>
      <protection/>
    </xf>
    <xf numFmtId="0" fontId="0" fillId="0" borderId="1" xfId="2103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192" fontId="0" fillId="0" borderId="0" xfId="0" applyNumberFormat="1" applyFont="1" applyFill="1" applyAlignment="1">
      <alignment horizontal="right" vertical="center"/>
    </xf>
    <xf numFmtId="0" fontId="22" fillId="0" borderId="0" xfId="0" applyFont="1" applyFill="1" applyAlignment="1">
      <alignment horizontal="center" vertical="center"/>
    </xf>
    <xf numFmtId="192" fontId="3" fillId="0" borderId="1" xfId="0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 applyProtection="1">
      <alignment vertical="center"/>
      <protection locked="0"/>
    </xf>
    <xf numFmtId="192" fontId="18" fillId="23" borderId="1" xfId="0" applyNumberFormat="1" applyFont="1" applyFill="1" applyBorder="1" applyAlignment="1" applyProtection="1">
      <alignment horizontal="right" vertical="center"/>
      <protection locked="0"/>
    </xf>
    <xf numFmtId="1" fontId="1" fillId="0" borderId="1" xfId="0" applyNumberFormat="1" applyFont="1" applyFill="1" applyBorder="1" applyAlignment="1" applyProtection="1">
      <alignment horizontal="left" vertical="center"/>
      <protection locked="0"/>
    </xf>
    <xf numFmtId="192" fontId="1" fillId="23" borderId="1" xfId="0" applyNumberFormat="1" applyFont="1" applyFill="1" applyBorder="1" applyAlignment="1" applyProtection="1">
      <alignment horizontal="right" vertical="center"/>
      <protection locked="0"/>
    </xf>
    <xf numFmtId="192" fontId="1" fillId="23" borderId="1" xfId="0" applyNumberFormat="1" applyFont="1" applyFill="1" applyBorder="1" applyAlignment="1">
      <alignment horizontal="right" vertical="center"/>
    </xf>
    <xf numFmtId="192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3" fontId="1" fillId="0" borderId="1" xfId="0" applyNumberFormat="1" applyFont="1" applyFill="1" applyBorder="1" applyAlignment="1" applyProtection="1">
      <alignment vertical="center"/>
      <protection/>
    </xf>
    <xf numFmtId="0" fontId="109" fillId="42" borderId="1" xfId="0" applyFont="1" applyFill="1" applyBorder="1" applyAlignment="1" applyProtection="1">
      <alignment vertical="center"/>
      <protection locked="0"/>
    </xf>
    <xf numFmtId="0" fontId="2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NumberFormat="1" applyFont="1" applyFill="1" applyAlignment="1" applyProtection="1">
      <alignment horizontal="center" vertical="center" wrapText="1"/>
      <protection/>
    </xf>
    <xf numFmtId="49" fontId="1" fillId="0" borderId="36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200" fontId="1" fillId="0" borderId="0" xfId="0" applyNumberFormat="1" applyFont="1" applyFill="1" applyAlignment="1">
      <alignment vertical="center" wrapText="1"/>
    </xf>
    <xf numFmtId="200" fontId="1" fillId="0" borderId="0" xfId="0" applyNumberFormat="1" applyFont="1" applyFill="1" applyAlignment="1">
      <alignment horizontal="righ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201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4" fillId="0" borderId="0" xfId="907" applyFont="1" applyFill="1" applyAlignment="1">
      <alignment horizontal="center" vertical="center" wrapText="1"/>
      <protection/>
    </xf>
    <xf numFmtId="0" fontId="0" fillId="0" borderId="19" xfId="907" applyFont="1" applyFill="1" applyBorder="1" applyAlignment="1">
      <alignment horizontal="right" vertical="center"/>
      <protection/>
    </xf>
    <xf numFmtId="0" fontId="3" fillId="0" borderId="33" xfId="907" applyFont="1" applyFill="1" applyBorder="1" applyAlignment="1">
      <alignment horizontal="center" vertical="center" wrapText="1"/>
      <protection/>
    </xf>
    <xf numFmtId="191" fontId="3" fillId="0" borderId="1" xfId="1691" applyNumberFormat="1" applyFont="1" applyFill="1" applyBorder="1" applyAlignment="1" applyProtection="1">
      <alignment horizontal="right" vertical="center" wrapText="1"/>
      <protection/>
    </xf>
    <xf numFmtId="0" fontId="0" fillId="0" borderId="1" xfId="907" applyFont="1" applyFill="1" applyBorder="1" applyAlignment="1">
      <alignment horizontal="left" vertical="center" indent="1"/>
      <protection/>
    </xf>
    <xf numFmtId="191" fontId="0" fillId="0" borderId="1" xfId="1691" applyNumberFormat="1" applyFont="1" applyFill="1" applyBorder="1" applyAlignment="1" applyProtection="1">
      <alignment horizontal="right" vertical="center" wrapText="1"/>
      <protection/>
    </xf>
    <xf numFmtId="192" fontId="0" fillId="0" borderId="1" xfId="907" applyNumberFormat="1" applyFont="1" applyFill="1" applyBorder="1">
      <alignment vertical="center"/>
      <protection/>
    </xf>
    <xf numFmtId="0" fontId="3" fillId="0" borderId="1" xfId="2096" applyFont="1" applyFill="1" applyBorder="1" applyAlignment="1">
      <alignment horizontal="center" vertical="center"/>
      <protection/>
    </xf>
    <xf numFmtId="192" fontId="3" fillId="0" borderId="1" xfId="2096" applyNumberFormat="1" applyFont="1" applyFill="1" applyBorder="1" applyAlignment="1">
      <alignment horizontal="right" vertical="center" wrapText="1"/>
      <protection/>
    </xf>
    <xf numFmtId="192" fontId="0" fillId="0" borderId="37" xfId="907" applyNumberFormat="1" applyFont="1" applyFill="1" applyBorder="1" applyAlignment="1">
      <alignment horizontal="left" vertical="center" wrapText="1"/>
      <protection/>
    </xf>
    <xf numFmtId="192" fontId="0" fillId="0" borderId="0" xfId="907" applyNumberFormat="1" applyFont="1" applyFill="1">
      <alignment vertical="center"/>
      <protection/>
    </xf>
    <xf numFmtId="0" fontId="0" fillId="42" borderId="0" xfId="0" applyFont="1" applyFill="1" applyAlignment="1">
      <alignment vertical="center"/>
    </xf>
    <xf numFmtId="0" fontId="110" fillId="43" borderId="0" xfId="2036" applyFont="1" applyFill="1" applyBorder="1" applyAlignment="1">
      <alignment vertical="center"/>
      <protection/>
    </xf>
    <xf numFmtId="0" fontId="110" fillId="42" borderId="0" xfId="2036" applyFont="1" applyFill="1" applyBorder="1" applyAlignment="1">
      <alignment vertical="center"/>
      <protection/>
    </xf>
    <xf numFmtId="0" fontId="110" fillId="44" borderId="0" xfId="2036" applyFont="1" applyFill="1" applyBorder="1" applyAlignment="1">
      <alignment vertical="center"/>
      <protection/>
    </xf>
    <xf numFmtId="0" fontId="21" fillId="42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94" fontId="111" fillId="0" borderId="0" xfId="0" applyNumberFormat="1" applyFont="1" applyFill="1" applyBorder="1" applyAlignment="1">
      <alignment horizontal="right" vertical="center"/>
    </xf>
    <xf numFmtId="0" fontId="0" fillId="42" borderId="0" xfId="0" applyFont="1" applyFill="1" applyBorder="1" applyAlignment="1">
      <alignment vertical="center"/>
    </xf>
    <xf numFmtId="0" fontId="26" fillId="42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94" fontId="112" fillId="0" borderId="0" xfId="0" applyNumberFormat="1" applyFont="1" applyFill="1" applyBorder="1" applyAlignment="1">
      <alignment horizontal="right" vertical="center"/>
    </xf>
    <xf numFmtId="0" fontId="0" fillId="42" borderId="0" xfId="0" applyFont="1" applyFill="1" applyBorder="1" applyAlignment="1">
      <alignment horizontal="right" vertical="center"/>
    </xf>
    <xf numFmtId="194" fontId="0" fillId="0" borderId="0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191" fontId="3" fillId="0" borderId="1" xfId="0" applyNumberFormat="1" applyFont="1" applyFill="1" applyBorder="1" applyAlignment="1">
      <alignment horizontal="center" vertical="center" wrapText="1"/>
    </xf>
    <xf numFmtId="191" fontId="3" fillId="3" borderId="1" xfId="0" applyNumberFormat="1" applyFont="1" applyFill="1" applyBorder="1" applyAlignment="1">
      <alignment horizontal="center" vertical="center" wrapText="1"/>
    </xf>
    <xf numFmtId="0" fontId="110" fillId="43" borderId="1" xfId="2036" applyFont="1" applyFill="1" applyBorder="1" applyAlignment="1">
      <alignment vertical="center"/>
      <protection/>
    </xf>
    <xf numFmtId="1" fontId="110" fillId="43" borderId="1" xfId="2036" applyNumberFormat="1" applyFont="1" applyFill="1" applyBorder="1" applyAlignment="1">
      <alignment vertical="center"/>
      <protection/>
    </xf>
    <xf numFmtId="194" fontId="110" fillId="43" borderId="1" xfId="2036" applyNumberFormat="1" applyFont="1" applyFill="1" applyBorder="1" applyAlignment="1" applyProtection="1">
      <alignment horizontal="left" vertical="center"/>
      <protection locked="0"/>
    </xf>
    <xf numFmtId="194" fontId="110" fillId="42" borderId="1" xfId="2036" applyNumberFormat="1" applyFont="1" applyFill="1" applyBorder="1" applyAlignment="1" applyProtection="1">
      <alignment horizontal="left" vertical="center"/>
      <protection locked="0"/>
    </xf>
    <xf numFmtId="0" fontId="110" fillId="42" borderId="1" xfId="2036" applyFont="1" applyFill="1" applyBorder="1" applyAlignment="1">
      <alignment vertical="center"/>
      <protection/>
    </xf>
    <xf numFmtId="195" fontId="110" fillId="42" borderId="1" xfId="2036" applyNumberFormat="1" applyFont="1" applyFill="1" applyBorder="1" applyAlignment="1" applyProtection="1">
      <alignment horizontal="left" vertical="center"/>
      <protection locked="0"/>
    </xf>
    <xf numFmtId="195" fontId="110" fillId="43" borderId="1" xfId="2036" applyNumberFormat="1" applyFont="1" applyFill="1" applyBorder="1" applyAlignment="1" applyProtection="1">
      <alignment horizontal="left" vertical="center"/>
      <protection locked="0"/>
    </xf>
    <xf numFmtId="0" fontId="113" fillId="43" borderId="1" xfId="2036" applyFont="1" applyFill="1" applyBorder="1" applyAlignment="1">
      <alignment vertical="center"/>
      <protection/>
    </xf>
    <xf numFmtId="1" fontId="110" fillId="43" borderId="1" xfId="2036" applyNumberFormat="1" applyFont="1" applyFill="1" applyBorder="1" applyAlignment="1" applyProtection="1">
      <alignment vertical="center"/>
      <protection locked="0"/>
    </xf>
    <xf numFmtId="0" fontId="110" fillId="43" borderId="1" xfId="2036" applyNumberFormat="1" applyFont="1" applyFill="1" applyBorder="1" applyAlignment="1" applyProtection="1">
      <alignment vertical="center"/>
      <protection locked="0"/>
    </xf>
    <xf numFmtId="195" fontId="110" fillId="44" borderId="1" xfId="2036" applyNumberFormat="1" applyFont="1" applyFill="1" applyBorder="1" applyAlignment="1" applyProtection="1">
      <alignment horizontal="left" vertical="center"/>
      <protection locked="0"/>
    </xf>
    <xf numFmtId="0" fontId="110" fillId="44" borderId="1" xfId="2036" applyFont="1" applyFill="1" applyBorder="1" applyAlignment="1">
      <alignment vertical="center"/>
      <protection/>
    </xf>
    <xf numFmtId="0" fontId="110" fillId="42" borderId="1" xfId="0" applyNumberFormat="1" applyFont="1" applyFill="1" applyBorder="1" applyAlignment="1">
      <alignment vertical="center"/>
    </xf>
    <xf numFmtId="194" fontId="110" fillId="44" borderId="1" xfId="2036" applyNumberFormat="1" applyFont="1" applyFill="1" applyBorder="1" applyAlignment="1" applyProtection="1">
      <alignment horizontal="left" vertical="center"/>
      <protection locked="0"/>
    </xf>
    <xf numFmtId="0" fontId="110" fillId="0" borderId="1" xfId="2036" applyFont="1" applyFill="1" applyBorder="1" applyAlignment="1">
      <alignment vertical="center"/>
      <protection/>
    </xf>
    <xf numFmtId="0" fontId="114" fillId="43" borderId="1" xfId="2036" applyFont="1" applyFill="1" applyBorder="1" applyAlignment="1">
      <alignment vertical="center"/>
      <protection/>
    </xf>
    <xf numFmtId="0" fontId="110" fillId="43" borderId="1" xfId="2036" applyFont="1" applyFill="1" applyBorder="1" applyAlignment="1">
      <alignment horizontal="left" vertical="center"/>
      <protection/>
    </xf>
    <xf numFmtId="0" fontId="113" fillId="43" borderId="1" xfId="2036" applyFont="1" applyFill="1" applyBorder="1" applyAlignment="1">
      <alignment horizontal="distributed" vertical="center"/>
      <protection/>
    </xf>
    <xf numFmtId="0" fontId="3" fillId="0" borderId="0" xfId="2102" applyFont="1" applyFill="1">
      <alignment vertical="center"/>
      <protection/>
    </xf>
    <xf numFmtId="0" fontId="0" fillId="0" borderId="0" xfId="2102" applyFill="1">
      <alignment vertical="center"/>
      <protection/>
    </xf>
    <xf numFmtId="199" fontId="0" fillId="0" borderId="0" xfId="2102" applyNumberFormat="1" applyFill="1">
      <alignment vertical="center"/>
      <protection/>
    </xf>
    <xf numFmtId="0" fontId="4" fillId="0" borderId="0" xfId="2102" applyFont="1" applyFill="1" applyAlignment="1">
      <alignment horizontal="center" vertical="center"/>
      <protection/>
    </xf>
    <xf numFmtId="0" fontId="17" fillId="0" borderId="0" xfId="2102" applyFont="1" applyFill="1" applyAlignment="1">
      <alignment horizontal="center" vertical="center"/>
      <protection/>
    </xf>
    <xf numFmtId="199" fontId="17" fillId="0" borderId="0" xfId="2102" applyNumberFormat="1" applyFont="1" applyFill="1" applyAlignment="1">
      <alignment horizontal="center" vertical="center"/>
      <protection/>
    </xf>
    <xf numFmtId="0" fontId="1" fillId="0" borderId="19" xfId="2102" applyFont="1" applyFill="1" applyBorder="1" applyAlignment="1">
      <alignment horizontal="right" vertical="center"/>
      <protection/>
    </xf>
    <xf numFmtId="0" fontId="1" fillId="0" borderId="0" xfId="2102" applyFont="1" applyFill="1" applyAlignment="1">
      <alignment horizontal="right" vertical="center"/>
      <protection/>
    </xf>
    <xf numFmtId="0" fontId="3" fillId="0" borderId="1" xfId="2102" applyFont="1" applyFill="1" applyBorder="1" applyAlignment="1">
      <alignment horizontal="center" vertical="center"/>
      <protection/>
    </xf>
    <xf numFmtId="199" fontId="3" fillId="0" borderId="38" xfId="2102" applyNumberFormat="1" applyFont="1" applyFill="1" applyBorder="1" applyAlignment="1">
      <alignment horizontal="center" vertical="center"/>
      <protection/>
    </xf>
    <xf numFmtId="0" fontId="3" fillId="0" borderId="1" xfId="2102" applyFont="1" applyFill="1" applyBorder="1" applyAlignment="1">
      <alignment horizontal="center" vertical="center" wrapText="1"/>
      <protection/>
    </xf>
    <xf numFmtId="0" fontId="3" fillId="0" borderId="0" xfId="2102" applyFont="1" applyFill="1" applyAlignment="1">
      <alignment horizontal="center" vertical="center" wrapText="1"/>
      <protection/>
    </xf>
    <xf numFmtId="199" fontId="3" fillId="0" borderId="39" xfId="2102" applyNumberFormat="1" applyFont="1" applyFill="1" applyBorder="1" applyAlignment="1">
      <alignment horizontal="center" vertical="center"/>
      <protection/>
    </xf>
    <xf numFmtId="199" fontId="3" fillId="0" borderId="40" xfId="2102" applyNumberFormat="1" applyFont="1" applyFill="1" applyBorder="1" applyAlignment="1">
      <alignment horizontal="center" vertical="center"/>
      <protection/>
    </xf>
    <xf numFmtId="0" fontId="0" fillId="0" borderId="1" xfId="2102" applyFont="1" applyFill="1" applyBorder="1" applyAlignment="1">
      <alignment vertical="center"/>
      <protection/>
    </xf>
    <xf numFmtId="192" fontId="0" fillId="0" borderId="1" xfId="2102" applyNumberFormat="1" applyFont="1" applyFill="1" applyBorder="1" applyAlignment="1">
      <alignment vertical="center"/>
      <protection/>
    </xf>
    <xf numFmtId="195" fontId="0" fillId="0" borderId="1" xfId="0" applyNumberFormat="1" applyFont="1" applyFill="1" applyBorder="1" applyAlignment="1">
      <alignment horizontal="right" vertical="center" wrapText="1"/>
    </xf>
    <xf numFmtId="195" fontId="0" fillId="0" borderId="0" xfId="0" applyNumberFormat="1" applyFont="1" applyFill="1" applyAlignment="1">
      <alignment horizontal="right" vertical="center" wrapText="1"/>
    </xf>
    <xf numFmtId="195" fontId="3" fillId="0" borderId="0" xfId="0" applyNumberFormat="1" applyFont="1" applyFill="1" applyAlignment="1">
      <alignment horizontal="right" vertical="center" wrapText="1"/>
    </xf>
    <xf numFmtId="192" fontId="3" fillId="0" borderId="1" xfId="2102" applyNumberFormat="1" applyFont="1" applyFill="1" applyBorder="1" applyAlignment="1">
      <alignment vertical="center"/>
      <protection/>
    </xf>
    <xf numFmtId="195" fontId="3" fillId="0" borderId="1" xfId="0" applyNumberFormat="1" applyFont="1" applyFill="1" applyBorder="1" applyAlignment="1">
      <alignment horizontal="right" vertical="center" wrapText="1"/>
    </xf>
    <xf numFmtId="0" fontId="0" fillId="0" borderId="0" xfId="2102" applyFont="1" applyFill="1" applyAlignment="1">
      <alignment horizontal="left" vertical="center" wrapText="1"/>
      <protection/>
    </xf>
    <xf numFmtId="0" fontId="0" fillId="0" borderId="0" xfId="2102" applyFont="1" applyFill="1">
      <alignment vertical="center"/>
      <protection/>
    </xf>
    <xf numFmtId="0" fontId="14" fillId="0" borderId="0" xfId="873" applyFont="1" applyFill="1">
      <alignment/>
      <protection/>
    </xf>
    <xf numFmtId="0" fontId="14" fillId="0" borderId="0" xfId="873" applyFont="1" applyFill="1" applyAlignment="1">
      <alignment vertical="center"/>
      <protection/>
    </xf>
    <xf numFmtId="199" fontId="3" fillId="0" borderId="0" xfId="2095" applyNumberFormat="1" applyFont="1" applyFill="1" applyAlignment="1" applyProtection="1">
      <alignment vertical="center" wrapText="1"/>
      <protection/>
    </xf>
    <xf numFmtId="0" fontId="14" fillId="0" borderId="0" xfId="873" applyFont="1" applyFill="1" applyAlignment="1">
      <alignment horizontal="center" vertical="center"/>
      <protection/>
    </xf>
    <xf numFmtId="0" fontId="15" fillId="0" borderId="1" xfId="873" applyFont="1" applyFill="1" applyBorder="1" applyAlignment="1">
      <alignment horizontal="center" vertical="center"/>
      <protection/>
    </xf>
    <xf numFmtId="0" fontId="15" fillId="0" borderId="1" xfId="873" applyFont="1" applyFill="1" applyBorder="1" applyAlignment="1">
      <alignment horizontal="center" vertical="center" wrapText="1"/>
      <protection/>
    </xf>
    <xf numFmtId="0" fontId="14" fillId="0" borderId="1" xfId="873" applyNumberFormat="1" applyFont="1" applyFill="1" applyBorder="1" applyAlignment="1">
      <alignment horizontal="left" vertical="center"/>
      <protection/>
    </xf>
    <xf numFmtId="191" fontId="14" fillId="0" borderId="1" xfId="873" applyNumberFormat="1" applyFont="1" applyFill="1" applyBorder="1" applyAlignment="1">
      <alignment horizontal="right" vertical="center"/>
      <protection/>
    </xf>
    <xf numFmtId="0" fontId="0" fillId="0" borderId="1" xfId="873" applyNumberFormat="1" applyFont="1" applyFill="1" applyBorder="1" applyAlignment="1">
      <alignment horizontal="left" vertical="center"/>
      <protection/>
    </xf>
    <xf numFmtId="191" fontId="15" fillId="0" borderId="1" xfId="873" applyNumberFormat="1" applyFont="1" applyFill="1" applyBorder="1" applyAlignment="1">
      <alignment horizontal="right" vertical="center"/>
      <protection/>
    </xf>
    <xf numFmtId="0" fontId="14" fillId="0" borderId="37" xfId="873" applyFont="1" applyFill="1" applyBorder="1" applyAlignment="1">
      <alignment horizontal="left" vertical="center"/>
      <protection/>
    </xf>
    <xf numFmtId="191" fontId="14" fillId="0" borderId="0" xfId="873" applyNumberFormat="1" applyFont="1" applyFill="1">
      <alignment/>
      <protection/>
    </xf>
    <xf numFmtId="202" fontId="14" fillId="0" borderId="0" xfId="873" applyNumberFormat="1" applyFont="1" applyFill="1" applyAlignment="1">
      <alignment vertical="center"/>
      <protection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2" fontId="0" fillId="0" borderId="0" xfId="0" applyNumberFormat="1" applyFont="1" applyFill="1" applyAlignment="1">
      <alignment/>
    </xf>
    <xf numFmtId="0" fontId="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192" fontId="29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19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91" fontId="3" fillId="0" borderId="1" xfId="907" applyNumberFormat="1" applyFont="1" applyFill="1" applyBorder="1" applyAlignment="1">
      <alignment horizontal="right" vertical="center" wrapText="1"/>
      <protection/>
    </xf>
    <xf numFmtId="0" fontId="0" fillId="0" borderId="1" xfId="0" applyFont="1" applyFill="1" applyBorder="1" applyAlignment="1">
      <alignment horizontal="left" vertical="center" wrapText="1" indent="1"/>
    </xf>
    <xf numFmtId="192" fontId="0" fillId="0" borderId="1" xfId="907" applyNumberFormat="1" applyFont="1" applyFill="1" applyBorder="1" applyAlignment="1">
      <alignment horizontal="right" vertical="center" wrapText="1"/>
      <protection/>
    </xf>
    <xf numFmtId="0" fontId="0" fillId="0" borderId="1" xfId="0" applyFont="1" applyFill="1" applyBorder="1" applyAlignment="1">
      <alignment horizontal="left" vertical="center" indent="1"/>
    </xf>
    <xf numFmtId="0" fontId="0" fillId="0" borderId="1" xfId="0" applyFont="1" applyFill="1" applyBorder="1" applyAlignment="1">
      <alignment horizontal="left" vertical="center" wrapText="1"/>
    </xf>
    <xf numFmtId="192" fontId="3" fillId="0" borderId="1" xfId="907" applyNumberFormat="1" applyFont="1" applyFill="1" applyBorder="1" applyAlignment="1">
      <alignment horizontal="right" vertical="center" wrapText="1"/>
      <protection/>
    </xf>
    <xf numFmtId="191" fontId="3" fillId="0" borderId="1" xfId="0" applyNumberFormat="1" applyFont="1" applyFill="1" applyBorder="1" applyAlignment="1">
      <alignment horizontal="right" vertical="center" wrapText="1"/>
    </xf>
    <xf numFmtId="0" fontId="0" fillId="0" borderId="0" xfId="370" applyFont="1" applyFill="1">
      <alignment/>
      <protection/>
    </xf>
    <xf numFmtId="0" fontId="0" fillId="0" borderId="0" xfId="370" applyFill="1">
      <alignment/>
      <protection/>
    </xf>
    <xf numFmtId="0" fontId="3" fillId="0" borderId="0" xfId="0" applyFont="1" applyFill="1" applyAlignment="1">
      <alignment/>
    </xf>
    <xf numFmtId="0" fontId="13" fillId="0" borderId="0" xfId="370" applyNumberFormat="1" applyFont="1" applyFill="1" applyAlignment="1" applyProtection="1">
      <alignment horizontal="center" vertical="center"/>
      <protection/>
    </xf>
    <xf numFmtId="0" fontId="0" fillId="0" borderId="0" xfId="370" applyNumberFormat="1" applyFont="1" applyFill="1" applyAlignment="1" applyProtection="1">
      <alignment horizontal="right" vertical="center"/>
      <protection/>
    </xf>
    <xf numFmtId="0" fontId="3" fillId="0" borderId="1" xfId="370" applyNumberFormat="1" applyFont="1" applyFill="1" applyBorder="1" applyAlignment="1" applyProtection="1">
      <alignment horizontal="center" vertical="center"/>
      <protection/>
    </xf>
    <xf numFmtId="3" fontId="0" fillId="0" borderId="1" xfId="370" applyNumberFormat="1" applyFont="1" applyFill="1" applyBorder="1" applyAlignment="1" applyProtection="1">
      <alignment horizontal="left" vertical="center"/>
      <protection/>
    </xf>
    <xf numFmtId="3" fontId="0" fillId="0" borderId="1" xfId="370" applyNumberFormat="1" applyFont="1" applyFill="1" applyBorder="1" applyAlignment="1" applyProtection="1">
      <alignment horizontal="right" vertical="center"/>
      <protection/>
    </xf>
    <xf numFmtId="3" fontId="0" fillId="0" borderId="1" xfId="370" applyNumberFormat="1" applyFont="1" applyFill="1" applyBorder="1" applyAlignment="1" applyProtection="1">
      <alignment horizontal="left" vertical="center" wrapText="1"/>
      <protection/>
    </xf>
    <xf numFmtId="3" fontId="0" fillId="0" borderId="0" xfId="370" applyNumberFormat="1" applyFont="1" applyFill="1">
      <alignment/>
      <protection/>
    </xf>
    <xf numFmtId="192" fontId="0" fillId="0" borderId="1" xfId="0" applyNumberFormat="1" applyFont="1" applyFill="1" applyBorder="1" applyAlignment="1">
      <alignment horizontal="right" vertical="center"/>
    </xf>
    <xf numFmtId="3" fontId="3" fillId="0" borderId="1" xfId="370" applyNumberFormat="1" applyFont="1" applyFill="1" applyBorder="1" applyAlignment="1" applyProtection="1">
      <alignment horizontal="center" vertical="center"/>
      <protection/>
    </xf>
    <xf numFmtId="3" fontId="3" fillId="0" borderId="1" xfId="370" applyNumberFormat="1" applyFont="1" applyFill="1" applyBorder="1" applyAlignment="1" applyProtection="1">
      <alignment horizontal="right" vertical="center"/>
      <protection/>
    </xf>
    <xf numFmtId="3" fontId="0" fillId="0" borderId="0" xfId="370" applyNumberFormat="1" applyFill="1">
      <alignment/>
      <protection/>
    </xf>
  </cellXfs>
  <cellStyles count="2773">
    <cellStyle name="Normal" xfId="0"/>
    <cellStyle name="差_gdp" xfId="15"/>
    <cellStyle name="Currency [0]" xfId="16"/>
    <cellStyle name="Input [yellow]" xfId="17"/>
    <cellStyle name="??¨′" xfId="18"/>
    <cellStyle name="????" xfId="19"/>
    <cellStyle name="差_省电力2008年 工作表_2014省级收入及财力12.12（更新后）" xfId="20"/>
    <cellStyle name="好_2007年收支情况及2008年收支预计表(汇总表)_2014省级收入及财力12.12（更新后）" xfId="21"/>
    <cellStyle name="Currency" xfId="22"/>
    <cellStyle name="60% - 着色 2" xfId="23"/>
    <cellStyle name="差_分县成本差异系数_不含人员经费系数_2014省级收入12.2（更新后）" xfId="24"/>
    <cellStyle name="常规 2 2 4" xfId="25"/>
    <cellStyle name="Comma_04" xfId="26"/>
    <cellStyle name="差_市辖区测算20080510_不含人员经费系数_2014省级收入12.2（更新后）" xfId="27"/>
    <cellStyle name="差_核定人数下发表_2014省级收入及财力12.12（更新后）" xfId="28"/>
    <cellStyle name="强调文字颜色 2 3 2" xfId="29"/>
    <cellStyle name="输入" xfId="30"/>
    <cellStyle name="20% - 强调文字颜色 3" xfId="31"/>
    <cellStyle name="Accent2 - 40%" xfId="32"/>
    <cellStyle name="Comma [0]" xfId="33"/>
    <cellStyle name="???§??" xfId="34"/>
    <cellStyle name="40% - 强调文字颜色 3" xfId="35"/>
    <cellStyle name="差" xfId="36"/>
    <cellStyle name="好_省级明细_23 2" xfId="37"/>
    <cellStyle name="差_省级明细_副本1.2 2" xfId="38"/>
    <cellStyle name="Comma" xfId="39"/>
    <cellStyle name="差_国有资本经营预算（2011年报省人大）_支出汇总" xfId="40"/>
    <cellStyle name="60% - 强调文字颜色 3" xfId="41"/>
    <cellStyle name="差_1110洱源县_省级财力12.12" xfId="42"/>
    <cellStyle name="60% - 强调文字颜色 6 3 2" xfId="43"/>
    <cellStyle name="Accent2 - 60%" xfId="44"/>
    <cellStyle name="差_缺口县区测算(财政部标准)" xfId="45"/>
    <cellStyle name="Hyperlink" xfId="46"/>
    <cellStyle name="标题 2 3_1.3日 2017年预算草案 - 副本" xfId="47"/>
    <cellStyle name="Percent" xfId="48"/>
    <cellStyle name="差_教育(按照总人口测算）—20080416_不含人员经费系数_省级财力12.12" xfId="49"/>
    <cellStyle name="百_04-19" xfId="50"/>
    <cellStyle name="差_文体广播事业(按照总人口测算）—20080416_不含人员经费系数_2014省级收入及财力12.12（更新后）" xfId="51"/>
    <cellStyle name="Followed Hyperlink" xfId="52"/>
    <cellStyle name="好_省级明细_Book1" xfId="53"/>
    <cellStyle name="注释" xfId="54"/>
    <cellStyle name="货_NJ18-15" xfId="55"/>
    <cellStyle name="60% - 强调文字颜色 2 3" xfId="56"/>
    <cellStyle name="差_安徽 缺口县区测算(地方填报)1_财力性转移支付2010年预算参考数" xfId="57"/>
    <cellStyle name="百_NJ17-26" xfId="58"/>
    <cellStyle name="差_县市旗测算-新科目（20080627）_县市旗测算-新科目（含人口规模效应）_2014省级收入12.2（更新后）" xfId="59"/>
    <cellStyle name="差_县区合并测算20080421_民生政策最低支出需求_2014省级收入12.2（更新后）" xfId="60"/>
    <cellStyle name="?¡ì?" xfId="61"/>
    <cellStyle name="60% - 强调文字颜色 2" xfId="62"/>
    <cellStyle name="标题 4" xfId="63"/>
    <cellStyle name="差_省级明细 2" xfId="64"/>
    <cellStyle name="?§??[" xfId="65"/>
    <cellStyle name="Comma 2" xfId="66"/>
    <cellStyle name="警告文本" xfId="67"/>
    <cellStyle name="好_0605石屏县_2014省级收入12.2（更新后）" xfId="68"/>
    <cellStyle name="差_卫生(按照总人口测算）—20080416_民生政策最低支出需求_2014省级收入12.2（更新后）" xfId="69"/>
    <cellStyle name="好_河南 缺口县区测算(地方填报)_2014省级收入及财力12.12（更新后）" xfId="70"/>
    <cellStyle name="百_NJ18-39" xfId="71"/>
    <cellStyle name="差_省级明细_全省预算代编 2" xfId="72"/>
    <cellStyle name="60% - 强调文字颜色 2 2 2" xfId="73"/>
    <cellStyle name="标题" xfId="74"/>
    <cellStyle name="?§??·" xfId="75"/>
    <cellStyle name="差_2006年28四川" xfId="76"/>
    <cellStyle name="差_行政公检法测算_不含人员经费系数_省级财力12.12" xfId="77"/>
    <cellStyle name="解释性文本" xfId="78"/>
    <cellStyle name="标题 1" xfId="79"/>
    <cellStyle name="差_测算结果汇总_财力性转移支付2010年预算参考数" xfId="80"/>
    <cellStyle name="好_0605石屏县_省级财力12.12" xfId="81"/>
    <cellStyle name="差_卫生(按照总人口测算）—20080416_民生政策最低支出需求_省级财力12.12" xfId="82"/>
    <cellStyle name="20% - 强调文字颜色 1 2_3.2017全省支出" xfId="83"/>
    <cellStyle name="百分比 4" xfId="84"/>
    <cellStyle name="差_核定人数下发表" xfId="85"/>
    <cellStyle name="差_分县成本差异系数_民生政策最低支出需求_2014省级收入12.2（更新后）" xfId="86"/>
    <cellStyle name="标题 2" xfId="87"/>
    <cellStyle name="差_农林水和城市维护标准支出20080505－县区合计_财力性转移支付2010年预算参考数" xfId="88"/>
    <cellStyle name="60% - 强调文字颜色 1" xfId="89"/>
    <cellStyle name="标题 3" xfId="90"/>
    <cellStyle name="60% - 强调文字颜色 4" xfId="91"/>
    <cellStyle name="输出" xfId="92"/>
    <cellStyle name="常规 13_2017年预算草案（债务）" xfId="93"/>
    <cellStyle name="Accent5_Sheet2" xfId="94"/>
    <cellStyle name="计算" xfId="95"/>
    <cellStyle name="差_县区合并测算20080423(按照各省比重）_省级财力12.12" xfId="96"/>
    <cellStyle name="Input" xfId="97"/>
    <cellStyle name="检查单元格" xfId="98"/>
    <cellStyle name="差_河南 缺口县区测算(地方填报)_省级财力12.12" xfId="99"/>
    <cellStyle name="差_2007一般预算支出口径剔除表" xfId="100"/>
    <cellStyle name="计算 3 2" xfId="101"/>
    <cellStyle name="Ç§·" xfId="102"/>
    <cellStyle name="差_危改资金测算_2014省级收入12.2（更新后）" xfId="103"/>
    <cellStyle name="差_省级明细_代编全省支出预算修改_基金汇总" xfId="104"/>
    <cellStyle name="40% - 强调文字颜色 4 2" xfId="105"/>
    <cellStyle name="20% - 强调文字颜色 6" xfId="106"/>
    <cellStyle name="强调文字颜色 2" xfId="107"/>
    <cellStyle name="»õ±ò[0]" xfId="108"/>
    <cellStyle name="百_2005-19" xfId="109"/>
    <cellStyle name="Currency [0]" xfId="110"/>
    <cellStyle name="百_NJ18-08" xfId="111"/>
    <cellStyle name="百_NJ18-13" xfId="112"/>
    <cellStyle name="链接单元格" xfId="113"/>
    <cellStyle name="差_文体广播事业(按照总人口测算）—20080416_2014省级收入及财力12.12（更新后）" xfId="114"/>
    <cellStyle name="60% - 强调文字颜色 4 2 3" xfId="115"/>
    <cellStyle name="汇总" xfId="116"/>
    <cellStyle name="差_Book2" xfId="117"/>
    <cellStyle name="标题 1 2_1.3日 2017年预算草案 - 副本" xfId="118"/>
    <cellStyle name="差_平邑_财力性转移支付2010年预算参考数" xfId="119"/>
    <cellStyle name="好" xfId="120"/>
    <cellStyle name="好_全省基金收入" xfId="121"/>
    <cellStyle name="差_教育(按照总人口测算）—20080416_县市旗测算-新科目（含人口规模效应）_财力性转移支付2010年预算参考数" xfId="122"/>
    <cellStyle name="Heading 3" xfId="123"/>
    <cellStyle name="差_转移支付" xfId="124"/>
    <cellStyle name="20% - 强调文字颜色 3 3" xfId="125"/>
    <cellStyle name="适中" xfId="126"/>
    <cellStyle name="20% - 强调文字颜色 5" xfId="127"/>
    <cellStyle name="差_市辖区测算-新科目（20080626）_不含人员经费系数_省级财力12.12" xfId="128"/>
    <cellStyle name="强调文字颜色 1" xfId="129"/>
    <cellStyle name="差_行政（人员）_县市旗测算-新科目（含人口规模效应）" xfId="130"/>
    <cellStyle name="百_2005-18" xfId="131"/>
    <cellStyle name="百_NJ18-07" xfId="132"/>
    <cellStyle name="百_NJ18-12" xfId="133"/>
    <cellStyle name="20% - 强调文字颜色 1" xfId="134"/>
    <cellStyle name="40% - 强调文字颜色 1" xfId="135"/>
    <cellStyle name="差_县市旗测算-新科目（20080626）_不含人员经费系数" xfId="136"/>
    <cellStyle name="好_河南省----2009-05-21（补充数据）_2014省级收入及财力12.12（更新后）" xfId="137"/>
    <cellStyle name="差_2006年27重庆_2014省级收入及财力12.12（更新后）" xfId="138"/>
    <cellStyle name="40% - 强调文字颜色 4 3 2" xfId="139"/>
    <cellStyle name="差_2008年全省汇总收支计算表_省级财力12.12" xfId="140"/>
    <cellStyle name="好_国有资本经营预算（2011年报省人大）_支出汇总" xfId="141"/>
    <cellStyle name="好_gdp" xfId="142"/>
    <cellStyle name="»õ±ò_10" xfId="143"/>
    <cellStyle name="20% - 强调文字颜色 2" xfId="144"/>
    <cellStyle name="40% - 强调文字颜色 2" xfId="145"/>
    <cellStyle name="差_教育(按照总人口测算）—20080416_不含人员经费系数_财力性转移支付2010年预算参考数" xfId="146"/>
    <cellStyle name="百_NJ18-09" xfId="147"/>
    <cellStyle name="百_NJ18-14" xfId="148"/>
    <cellStyle name="强调文字颜色 3" xfId="149"/>
    <cellStyle name="强调文字颜色 4" xfId="150"/>
    <cellStyle name="差_其他部门(按照总人口测算）—20080416_不含人员经费系数_财力性转移支付2010年预算参考数" xfId="151"/>
    <cellStyle name="差_2006年34青海_财力性转移支付2010年预算参考数" xfId="152"/>
    <cellStyle name="好_22湖南_省级财力12.12" xfId="153"/>
    <cellStyle name="20% - 强调文字颜色 4" xfId="154"/>
    <cellStyle name="好_2011年预算表格2010.12.9_2014省级收入及财力12.12（更新后）" xfId="155"/>
    <cellStyle name="???à" xfId="156"/>
    <cellStyle name="差_2009年财力测算情况11.19_基金汇总" xfId="157"/>
    <cellStyle name="计算 3" xfId="158"/>
    <cellStyle name="好_其他部门(按照总人口测算）—20080416_县市旗测算-新科目（含人口规模效应）_财力性转移支付2010年预算参考数" xfId="159"/>
    <cellStyle name="20% - 着色 1" xfId="160"/>
    <cellStyle name="40% - 强调文字颜色 4" xfId="161"/>
    <cellStyle name="强调文字颜色 5" xfId="162"/>
    <cellStyle name="差_行政公检法测算_县市旗测算-新科目（含人口规模效应）" xfId="163"/>
    <cellStyle name="百_NJ18-21" xfId="164"/>
    <cellStyle name="40% - 强调文字颜色 5" xfId="165"/>
    <cellStyle name="差_行政(燃修费)_民生政策最低支出需求" xfId="166"/>
    <cellStyle name="计算 4" xfId="167"/>
    <cellStyle name="20% - 着色 2" xfId="168"/>
    <cellStyle name="60% - 强调文字颜色 5" xfId="169"/>
    <cellStyle name="差_2006年全省财力计算表（中央、决算）" xfId="170"/>
    <cellStyle name="好_省级明细_Xl0000068_2017年预算草案（债务）" xfId="171"/>
    <cellStyle name="强调文字颜色 6" xfId="172"/>
    <cellStyle name="差_2_财力性转移支付2010年预算参考数" xfId="173"/>
    <cellStyle name="差_缺口县区测算(财政部标准)_2014省级收入12.2（更新后）" xfId="174"/>
    <cellStyle name="好_2010.10.30" xfId="175"/>
    <cellStyle name="百_NJ18-17" xfId="176"/>
    <cellStyle name="20% - 强调文字颜色 3 3 2" xfId="177"/>
    <cellStyle name="40% - 强调文字颜色 6" xfId="178"/>
    <cellStyle name="差_5.2017省本级收入" xfId="179"/>
    <cellStyle name="0,0&#13;&#10;NA&#13;&#10;" xfId="180"/>
    <cellStyle name="20% - 着色 3" xfId="181"/>
    <cellStyle name="差_下文（表）_2014省级收入12.2（更新后）" xfId="182"/>
    <cellStyle name="60% - 强调文字颜色 6" xfId="183"/>
    <cellStyle name="差_行政(燃修费)_不含人员经费系数_省级财力12.12" xfId="184"/>
    <cellStyle name="Ç§î»[0]" xfId="185"/>
    <cellStyle name="好_缺口县区测算(财政部标准)_财力性转移支付2010年预算参考数" xfId="186"/>
    <cellStyle name="差_缺口县区测算(财政部标准)_2014省级收入及财力12.12（更新后）" xfId="187"/>
    <cellStyle name="常规 9 2" xfId="188"/>
    <cellStyle name="40% - 强调文字颜色 1 3" xfId="189"/>
    <cellStyle name="好_2007年中央财政与河南省财政年终决算结算单_2014省级收入及财力12.12（更新后）" xfId="190"/>
    <cellStyle name="差_复件 2012年地方财政公共预算分级平衡情况表（5" xfId="191"/>
    <cellStyle name="Accent1" xfId="192"/>
    <cellStyle name="差_县区合并测算20080423(按照各省比重）_县市旗测算-新科目（含人口规模效应）_2014省级收入12.2（更新后）" xfId="193"/>
    <cellStyle name="好_Book1_支出汇总" xfId="194"/>
    <cellStyle name="差_20河南(财政部2010年县级基本财力测算数据)_2014省级收入12.2（更新后）" xfId="195"/>
    <cellStyle name="差_2016-2017全省国资预算" xfId="196"/>
    <cellStyle name="??¨¬" xfId="197"/>
    <cellStyle name="??¨???" xfId="198"/>
    <cellStyle name="样式 1_20170103省级2017年预算情况表" xfId="199"/>
    <cellStyle name="Neutral" xfId="200"/>
    <cellStyle name="差_2007年结算已定项目对账单_基金汇总" xfId="201"/>
    <cellStyle name="好_省级明细_副本1.2_基金汇总" xfId="202"/>
    <cellStyle name="差_教育(按照总人口测算）—20080416_不含人员经费系数_2014省级收入12.2（更新后）" xfId="203"/>
    <cellStyle name="60% - 强调文字颜色 4 2" xfId="204"/>
    <cellStyle name="??¡" xfId="205"/>
    <cellStyle name="好_河南省----2009-05-21（补充数据）_2017年预算草案（债务）" xfId="206"/>
    <cellStyle name="??¨" xfId="207"/>
    <cellStyle name="差_2013省级预算附表" xfId="208"/>
    <cellStyle name="标题 3 2 2" xfId="209"/>
    <cellStyle name="差_1110洱源县_财力性转移支付2010年预算参考数" xfId="210"/>
    <cellStyle name="好_分县成本差异系数_不含人员经费系数_省级财力12.12" xfId="211"/>
    <cellStyle name="好_27重庆" xfId="212"/>
    <cellStyle name=" " xfId="213"/>
    <cellStyle name="??" xfId="214"/>
    <cellStyle name="差_Xl0000071" xfId="215"/>
    <cellStyle name="???" xfId="216"/>
    <cellStyle name="差_县市旗测算-新科目（20080627）" xfId="217"/>
    <cellStyle name="差_市辖区测算20080510_不含人员经费系数_省级财力12.12" xfId="218"/>
    <cellStyle name="Accent3 - 60%" xfId="219"/>
    <cellStyle name="差_省级明细_政府性基金人大会表格1稿_2017年预算草案（债务）" xfId="220"/>
    <cellStyle name="百_NJ18-19" xfId="221"/>
    <cellStyle name="差_省级明细_全省预算代编_基金汇总" xfId="222"/>
    <cellStyle name="差_12滨州_2014省级收入12.2（更新后）" xfId="223"/>
    <cellStyle name="???¨" xfId="224"/>
    <cellStyle name="差_市辖区测算-新科目（20080626）_2014省级收入及财力12.12（更新后）" xfId="225"/>
    <cellStyle name="差_省级明细_基金最新 2" xfId="226"/>
    <cellStyle name="差_城建部门" xfId="227"/>
    <cellStyle name="???¨¤" xfId="228"/>
    <cellStyle name="???à¨" xfId="229"/>
    <cellStyle name="好_省级明细_2016年预算草案1.13_支出汇总" xfId="230"/>
    <cellStyle name="百_03-17" xfId="231"/>
    <cellStyle name="??_NJ02-44" xfId="232"/>
    <cellStyle name="??¡à¨" xfId="233"/>
    <cellStyle name="3_05" xfId="234"/>
    <cellStyle name="差_河南省农村义务教育教师绩效工资测算表8-12" xfId="235"/>
    <cellStyle name="差_云南 缺口县区测算(地方填报)_省级财力12.12" xfId="236"/>
    <cellStyle name="??¨¬???" xfId="237"/>
    <cellStyle name="差_20160105省级2016年预算情况表（最新）_基金汇总" xfId="238"/>
    <cellStyle name="_2005-17" xfId="239"/>
    <cellStyle name="差_基金安排表" xfId="240"/>
    <cellStyle name="40% - 强调文字颜色 4 2 2" xfId="241"/>
    <cellStyle name="差_09黑龙江_财力性转移支付2010年预算参考数" xfId="242"/>
    <cellStyle name="标题 4 4" xfId="243"/>
    <cellStyle name="千位分隔 5" xfId="244"/>
    <cellStyle name="归盒啦_95" xfId="245"/>
    <cellStyle name="??±" xfId="246"/>
    <cellStyle name="Linked Cell" xfId="247"/>
    <cellStyle name="差_河南省----2009-05-21（补充数据） 2" xfId="248"/>
    <cellStyle name="??±ò[" xfId="249"/>
    <cellStyle name="千分位[0]" xfId="250"/>
    <cellStyle name="差_省级国有资本经营预算表" xfId="251"/>
    <cellStyle name="Title" xfId="252"/>
    <cellStyle name="??ì" xfId="253"/>
    <cellStyle name="ColLevel_1" xfId="254"/>
    <cellStyle name="差_基金汇总" xfId="255"/>
    <cellStyle name="好_汇总表_省级财力12.12" xfId="256"/>
    <cellStyle name="百_NJ17-22" xfId="257"/>
    <cellStyle name="??ì???" xfId="258"/>
    <cellStyle name="差_县市旗测算-新科目（20080626）_县市旗测算-新科目（含人口规模效应）" xfId="259"/>
    <cellStyle name="20% - 强调文字颜色 4 2_3.2017全省支出" xfId="260"/>
    <cellStyle name="??ì??[" xfId="261"/>
    <cellStyle name="40% - 强调文字颜色 4 4" xfId="262"/>
    <cellStyle name="?¡ì??¡¤" xfId="263"/>
    <cellStyle name="好_文体广播事业(按照总人口测算）—20080416" xfId="264"/>
    <cellStyle name="好_财力差异计算表(不含非农业区)_2014省级收入12.2（更新后）" xfId="265"/>
    <cellStyle name="20% - 强调文字颜色 6 2 2" xfId="266"/>
    <cellStyle name="?§" xfId="267"/>
    <cellStyle name="_2010.10.30" xfId="268"/>
    <cellStyle name="好_分析缺口率_2014省级收入12.2（更新后）" xfId="269"/>
    <cellStyle name="?§?" xfId="270"/>
    <cellStyle name="差_Xl0000068_支出汇总" xfId="271"/>
    <cellStyle name="20% - 强调文字颜色 2 2 4" xfId="272"/>
    <cellStyle name="20% - 强调文字颜色 4 2 5" xfId="273"/>
    <cellStyle name="强调文字颜色 5 2" xfId="274"/>
    <cellStyle name="差_河南 缺口县区测算(地方填报)_2014省级收入12.2（更新后）" xfId="275"/>
    <cellStyle name="?§??" xfId="276"/>
    <cellStyle name="常规 4 2_2.2017全省收入" xfId="277"/>
    <cellStyle name="»õ±ò" xfId="278"/>
    <cellStyle name="差_Xl0000068" xfId="279"/>
    <cellStyle name="?§??[0" xfId="280"/>
    <cellStyle name="40% - 强调文字颜色 3 2 3" xfId="281"/>
    <cellStyle name="差_表一_2014省级收入12.2（更新后）" xfId="282"/>
    <cellStyle name="40% - 强调文字颜色 3 2_3.2017全省支出" xfId="283"/>
    <cellStyle name="?鹎%U龡&amp;H齲_x0001_C铣_x0014__x0007__x0001__x0001_" xfId="284"/>
    <cellStyle name="_05" xfId="285"/>
    <cellStyle name="60% - 强调文字颜色 3 4" xfId="286"/>
    <cellStyle name="_1" xfId="287"/>
    <cellStyle name="_13" xfId="288"/>
    <cellStyle name="40% - 强调文字颜色 6 2_3.2017全省支出" xfId="289"/>
    <cellStyle name="60% - Accent1" xfId="290"/>
    <cellStyle name="60% - 着色 4" xfId="291"/>
    <cellStyle name="差_行政（人员）_2014省级收入12.2（更新后）" xfId="292"/>
    <cellStyle name="_13-19" xfId="293"/>
    <cellStyle name="标题 1 2" xfId="294"/>
    <cellStyle name="好_省级明细_23_基金汇总" xfId="295"/>
    <cellStyle name="差_省级明细_副本1.2_基金汇总" xfId="296"/>
    <cellStyle name="_13-19(1)" xfId="297"/>
    <cellStyle name="_16" xfId="298"/>
    <cellStyle name="差_县区合并测算20080421_县市旗测算-新科目（含人口规模效应）_财力性转移支付2010年预算参考数" xfId="299"/>
    <cellStyle name="60% - Accent4" xfId="300"/>
    <cellStyle name="差_财政厅编制用表（2011年报省人大）_收入汇总" xfId="301"/>
    <cellStyle name="常规_4268D4A09C5B01B0E0530A0804CB4AF3" xfId="302"/>
    <cellStyle name="_17" xfId="303"/>
    <cellStyle name="强调文字颜色 4 2" xfId="304"/>
    <cellStyle name="差_Material reprot In Mar" xfId="305"/>
    <cellStyle name="60% - Accent5" xfId="306"/>
    <cellStyle name="解释性文本 2" xfId="307"/>
    <cellStyle name="差_表一_省级财力12.12" xfId="308"/>
    <cellStyle name="差_(财政总决算简表-2016年)收入导出数据" xfId="309"/>
    <cellStyle name="Comma" xfId="310"/>
    <cellStyle name="差_省级明细_Xl0000071_2017年预算草案（债务）" xfId="311"/>
    <cellStyle name="差_省级明细" xfId="312"/>
    <cellStyle name="_2003-17" xfId="313"/>
    <cellStyle name="差_0605石屏县_2014省级收入及财力12.12（更新后）" xfId="314"/>
    <cellStyle name="_2005-09" xfId="315"/>
    <cellStyle name="好_2006年22湖南_2014省级收入及财力12.12（更新后）" xfId="316"/>
    <cellStyle name="20% - 强调文字颜色 1 2" xfId="317"/>
    <cellStyle name="差_青海 缺口县区测算(地方填报)_省级财力12.12" xfId="318"/>
    <cellStyle name="_2005-18" xfId="319"/>
    <cellStyle name="差_市辖区测算20080510_不含人员经费系数_财力性转移支付2010年预算参考数" xfId="320"/>
    <cellStyle name="_2005-19" xfId="321"/>
    <cellStyle name="_NJ18-13" xfId="322"/>
    <cellStyle name="好_2007年中央财政与河南省财政年终决算结算单 2" xfId="323"/>
    <cellStyle name="20% - 强调文字颜色 2 2 5" xfId="324"/>
    <cellStyle name="_2006-2" xfId="325"/>
    <cellStyle name="_2010省对市县转移支付测算表(10-21）" xfId="326"/>
    <cellStyle name="差_成本差异系数（含人口规模）" xfId="327"/>
    <cellStyle name="好_测算结果汇总_2014省级收入12.2（更新后）" xfId="328"/>
    <cellStyle name="_29" xfId="329"/>
    <cellStyle name="好_县市旗测算20080508_不含人员经费系数" xfId="330"/>
    <cellStyle name="差_34青海" xfId="331"/>
    <cellStyle name="_Book3" xfId="332"/>
    <cellStyle name="_ET_STYLE_NoName_00_" xfId="333"/>
    <cellStyle name="_ET_STYLE_NoName_00__20161017---核定基数定表" xfId="334"/>
    <cellStyle name="千位分隔 4" xfId="335"/>
    <cellStyle name="差_人员工资和公用经费2_省级财力12.12" xfId="336"/>
    <cellStyle name="差_2008年支出调整_2014省级收入12.2（更新后）" xfId="337"/>
    <cellStyle name="标题 4 3" xfId="338"/>
    <cellStyle name="_NJ09-05" xfId="339"/>
    <cellStyle name="千位分" xfId="340"/>
    <cellStyle name="_NJ18-27" xfId="341"/>
    <cellStyle name="注释 2 6" xfId="342"/>
    <cellStyle name="_NJ17-06" xfId="343"/>
    <cellStyle name="_NJ17-24" xfId="344"/>
    <cellStyle name="差_14安徽_2014省级收入12.2（更新后）" xfId="345"/>
    <cellStyle name="差_Sheet1_省级支出" xfId="346"/>
    <cellStyle name="好_卫生(按照总人口测算）—20080416_民生政策最低支出需求" xfId="347"/>
    <cellStyle name="差_云南省2008年转移支付测算——州市本级考核部分及政策性测算_2014省级收入12.2（更新后）" xfId="348"/>
    <cellStyle name="差_县区合并测算20080423(按照各省比重）_2014省级收入及财力12.12（更新后）" xfId="349"/>
    <cellStyle name="_NJ17-25" xfId="350"/>
    <cellStyle name="差_县区合并测算20080421_民生政策最低支出需求_省级财力12.12" xfId="351"/>
    <cellStyle name="差_县市旗测算-新科目（20080627）_县市旗测算-新科目（含人口规模效应）_省级财力12.12" xfId="352"/>
    <cellStyle name="_NJ17-26" xfId="353"/>
    <cellStyle name="百分比 2 2" xfId="354"/>
    <cellStyle name="好_省级明细_副本最新_支出汇总" xfId="355"/>
    <cellStyle name="差_缺口县区测算(财政部标准)_省级财力12.12" xfId="356"/>
    <cellStyle name="_定稿" xfId="357"/>
    <cellStyle name="差_34青海_省级财力12.12" xfId="358"/>
    <cellStyle name="_分市分省GDP" xfId="359"/>
    <cellStyle name="差_20 2007年河南结算单_省级财力12.12" xfId="360"/>
    <cellStyle name="差_2010省对市县转移支付测算表(10-21）" xfId="361"/>
    <cellStyle name="差_Book2_2014省级收入12.2（更新后）" xfId="362"/>
    <cellStyle name="_副本2006-2" xfId="363"/>
    <cellStyle name="差_农林水和城市维护标准支出20080505－县区合计_民生政策最低支出需求_2014省级收入12.2（更新后）" xfId="364"/>
    <cellStyle name="40% - 强调文字颜色 4 2 4" xfId="365"/>
    <cellStyle name="差_人员工资和公用经费2_2014省级收入12.2（更新后）" xfId="366"/>
    <cellStyle name="_副本2006-2新" xfId="367"/>
    <cellStyle name="好_2008计算资料（8月5）" xfId="368"/>
    <cellStyle name="差_自行调整差异系数顺序_2014省级收入12.2（更新后）" xfId="369"/>
    <cellStyle name="常规_河南省2011年度财政总决算生成表20120425" xfId="370"/>
    <cellStyle name="_转移支付" xfId="371"/>
    <cellStyle name="差_其他部门(按照总人口测算）—20080416_不含人员经费系数_省级财力12.12" xfId="372"/>
    <cellStyle name="差_2006年34青海_省级财力12.12" xfId="373"/>
    <cellStyle name="差_行政公检法测算_县市旗测算-新科目（含人口规模效应）_2014省级收入及财力12.12（更新后）" xfId="374"/>
    <cellStyle name="_综合数据" xfId="375"/>
    <cellStyle name="好_一般预算支出口径剔除表" xfId="376"/>
    <cellStyle name="差_汇总_财力性转移支付2010年预算参考数" xfId="377"/>
    <cellStyle name="20% - 强调文字颜色 3 2 5" xfId="378"/>
    <cellStyle name="差_汇总" xfId="379"/>
    <cellStyle name="差_卫生(按照总人口测算）—20080416_不含人员经费系数_财力性转移支付2010年预算参考数" xfId="380"/>
    <cellStyle name="_纵横对比" xfId="381"/>
    <cellStyle name="40% - 强调文字颜色 2 2_3.2017全省支出" xfId="382"/>
    <cellStyle name="差_34青海_2014省级收入及财力12.12（更新后）" xfId="383"/>
    <cellStyle name="Accent6_2006年33甘肃" xfId="384"/>
    <cellStyle name="百_NJ09-05" xfId="385"/>
    <cellStyle name="好_Book2_2014省级收入12.2（更新后）" xfId="386"/>
    <cellStyle name="¡ã¨" xfId="387"/>
    <cellStyle name="好_27重庆_省级财力12.12" xfId="388"/>
    <cellStyle name="差_农林水和城市维护标准支出20080505－县区合计_2014省级收入12.2（更新后）" xfId="389"/>
    <cellStyle name="百_NJ18-27" xfId="390"/>
    <cellStyle name="百_NJ18-32" xfId="391"/>
    <cellStyle name="差_2008经常性收入" xfId="392"/>
    <cellStyle name="»õ" xfId="393"/>
    <cellStyle name="好_1604月报" xfId="394"/>
    <cellStyle name="差_省级基金收出" xfId="395"/>
    <cellStyle name="好_分县成本差异系数_民生政策最低支出需求_2014省级收入12.2（更新后）" xfId="396"/>
    <cellStyle name="60% - 强调文字颜色 5 2" xfId="397"/>
    <cellStyle name="差_2010省级行政性收费专项收入批复" xfId="398"/>
    <cellStyle name="差_07临沂" xfId="399"/>
    <cellStyle name="差_2007年结算已定项目对账单_2014省级收入12.2（更新后）" xfId="400"/>
    <cellStyle name="好_2012年省级平衡简表（用）" xfId="401"/>
    <cellStyle name="好_县区合并测算20080421_不含人员经费系数" xfId="402"/>
    <cellStyle name="常规 3 3" xfId="403"/>
    <cellStyle name="»õ±ò[" xfId="404"/>
    <cellStyle name="Accent6 - 40%" xfId="405"/>
    <cellStyle name="好_县区合并测算20080421_财力性转移支付2010年预算参考数" xfId="406"/>
    <cellStyle name="20% - 强调文字颜色 4 2 3" xfId="407"/>
    <cellStyle name="好_22湖南_2014省级收入及财力12.12（更新后）" xfId="408"/>
    <cellStyle name="差_省级明细_2016年预算草案1.13_收入汇总" xfId="409"/>
    <cellStyle name="差_教育(按照总人口测算）—20080416" xfId="410"/>
    <cellStyle name="好_2007一般预算支出口径剔除表_财力性转移支付2010年预算参考数" xfId="411"/>
    <cellStyle name="差_27重庆_2014省级收入12.2（更新后）" xfId="412"/>
    <cellStyle name="°" xfId="413"/>
    <cellStyle name="°_05" xfId="414"/>
    <cellStyle name="差_平邑_2014省级收入及财力12.12（更新后）" xfId="415"/>
    <cellStyle name="差_县区合并测算20080423(按照各省比重）_不含人员经费系数" xfId="416"/>
    <cellStyle name="Normal_#10-Headcount" xfId="417"/>
    <cellStyle name="好_不含人员经费系数_2014省级收入12.2（更新后）" xfId="418"/>
    <cellStyle name="°_1" xfId="419"/>
    <cellStyle name="°_17" xfId="420"/>
    <cellStyle name="60% - 强调文字颜色 1 3 2" xfId="421"/>
    <cellStyle name="Filter Input Text" xfId="422"/>
    <cellStyle name="好_测算总表" xfId="423"/>
    <cellStyle name="°_2003-17" xfId="424"/>
    <cellStyle name="°_2006-2" xfId="425"/>
    <cellStyle name="差_缺口县区测算（11.13）_2014省级收入12.2（更新后）" xfId="426"/>
    <cellStyle name="°_Book3" xfId="427"/>
    <cellStyle name="60% - Accent3" xfId="428"/>
    <cellStyle name="好_省级明细_冬梅3 2" xfId="429"/>
    <cellStyle name="差_省电力2008年 工作表_省级财力12.12" xfId="430"/>
    <cellStyle name="°_NJ17-14" xfId="431"/>
    <cellStyle name="°_定稿" xfId="432"/>
    <cellStyle name="差_文体广播事业(按照总人口测算）—20080416_民生政策最低支出需求_财力性转移支付2010年预算参考数" xfId="433"/>
    <cellStyle name="20% - 强调文字颜色 4 4" xfId="434"/>
    <cellStyle name="差_省级明细_全省预算代编" xfId="435"/>
    <cellStyle name="差_复件 复件 2010年预算表格－2010-03-26-（含表间 公式）_2014省级收入及财力12.12（更新后）" xfId="436"/>
    <cellStyle name="°_副本2006-2" xfId="437"/>
    <cellStyle name="60% - 强调文字颜色 2 2" xfId="438"/>
    <cellStyle name="百_NJ17-25" xfId="439"/>
    <cellStyle name="差_2010年收入预测表（20091218)）_支出汇总" xfId="440"/>
    <cellStyle name="60% - 强调文字颜色 3 3 2" xfId="441"/>
    <cellStyle name="°_副本2006-2新" xfId="442"/>
    <cellStyle name="40% - 强调文字颜色 4 2_3.2017全省支出" xfId="443"/>
    <cellStyle name="HEADING1" xfId="444"/>
    <cellStyle name="°_综合数据" xfId="445"/>
    <cellStyle name="差_2007一般预算支出口径剔除表_省级财力12.12" xfId="446"/>
    <cellStyle name="差_河南 缺口县区测算(地方填报)_财力性转移支付2010年预算参考数" xfId="447"/>
    <cellStyle name="好_汇总表_2014省级收入12.2（更新后）" xfId="448"/>
    <cellStyle name="百_NJ18-33" xfId="449"/>
    <cellStyle name="20% - 强调文字颜色 4 2 4" xfId="450"/>
    <cellStyle name="差_2006年28四川_省级财力12.12" xfId="451"/>
    <cellStyle name="差_缺口县区测算(按核定人数)_财力性转移支付2010年预算参考数" xfId="452"/>
    <cellStyle name="°_纵横对比" xfId="453"/>
    <cellStyle name="常规 3 4" xfId="454"/>
    <cellStyle name="Percent_laroux" xfId="455"/>
    <cellStyle name="差_11大理_省级财力12.12" xfId="456"/>
    <cellStyle name="百_NJ18-05" xfId="457"/>
    <cellStyle name="百_NJ18-10" xfId="458"/>
    <cellStyle name="°ù·" xfId="459"/>
    <cellStyle name="°ù·ö±è" xfId="460"/>
    <cellStyle name="差_一般预算支出口径剔除表_2014省级收入及财力12.12（更新后）" xfId="461"/>
    <cellStyle name="0,0&#10;&#10;NA&#10;&#10;" xfId="462"/>
    <cellStyle name="好_分县成本差异系数_2014省级收入12.2（更新后）" xfId="463"/>
    <cellStyle name="差_省级支出_2" xfId="464"/>
    <cellStyle name="好 2 4" xfId="465"/>
    <cellStyle name="40% - 强调文字颜色 5 3" xfId="466"/>
    <cellStyle name="强调文字颜色 2 2 2" xfId="467"/>
    <cellStyle name="20% - Accent1" xfId="468"/>
    <cellStyle name="Accent1 - 20%" xfId="469"/>
    <cellStyle name="强调文字颜色 2 2 3" xfId="470"/>
    <cellStyle name="差_县区合并测算20080423(按照各省比重）_民生政策最低支出需求_2014省级收入及财力12.12（更新后）" xfId="471"/>
    <cellStyle name="差_2016年中原银行税收基数短收市县负担情况表" xfId="472"/>
    <cellStyle name="20% - Accent2" xfId="473"/>
    <cellStyle name="Ç§·öî»[0]" xfId="474"/>
    <cellStyle name="60% - 强调文字颜色 3 2 2" xfId="475"/>
    <cellStyle name="强调文字颜色 2 2 4" xfId="476"/>
    <cellStyle name="20% - Accent3" xfId="477"/>
    <cellStyle name="差_市辖区测算20080510_省级财力12.12" xfId="478"/>
    <cellStyle name="差_行政公检法测算_县市旗测算-新科目（含人口规模效应）_2014省级收入12.2（更新后）" xfId="479"/>
    <cellStyle name="60% - 强调文字颜色 3 2 3" xfId="480"/>
    <cellStyle name="好_汇总_省级财力12.12" xfId="481"/>
    <cellStyle name="20% - Accent4" xfId="482"/>
    <cellStyle name="60% - 强调文字颜色 3 2 4" xfId="483"/>
    <cellStyle name="货币[" xfId="484"/>
    <cellStyle name="好_11大理_财力性转移支付2010年预算参考数" xfId="485"/>
    <cellStyle name="20% - Accent5" xfId="486"/>
    <cellStyle name="差_1110洱源县_2014省级收入及财力12.12（更新后）" xfId="487"/>
    <cellStyle name="好_2009年省对市县转移支付测算表(9.27)" xfId="488"/>
    <cellStyle name="20% - Accent6" xfId="489"/>
    <cellStyle name="差_2006年30云南" xfId="490"/>
    <cellStyle name="解释性文本 3 2" xfId="491"/>
    <cellStyle name="标题 3 2_1.3日 2017年预算草案 - 副本" xfId="492"/>
    <cellStyle name="差_省级明细_Xl0000071_收入汇总" xfId="493"/>
    <cellStyle name="差_县市旗测算-新科目（20080627）_2014省级收入及财力12.12（更新后）" xfId="494"/>
    <cellStyle name="好_电力公司增值税划转_省级财力12.12" xfId="495"/>
    <cellStyle name="20% - 强调文字颜色 1 2 2" xfId="496"/>
    <cellStyle name="差_行政（人员）_不含人员经费系数_2014省级收入及财力12.12（更新后）" xfId="497"/>
    <cellStyle name="差_2008年全省人员信息" xfId="498"/>
    <cellStyle name="Note" xfId="499"/>
    <cellStyle name="20% - 强调文字颜色 1 2 3" xfId="500"/>
    <cellStyle name="40% - 强调文字颜色 2 2" xfId="501"/>
    <cellStyle name="好_2007一般预算支出口径剔除表" xfId="502"/>
    <cellStyle name="20% - 强调文字颜色 1 2 4" xfId="503"/>
    <cellStyle name="差_2007一般预算支出口径剔除表_2014省级收入及财力12.12（更新后）" xfId="504"/>
    <cellStyle name="好_省电力2008年 工作表_基金汇总" xfId="505"/>
    <cellStyle name="40% - 强调文字颜色 2 3" xfId="506"/>
    <cellStyle name="20% - 强调文字颜色 1 2 5" xfId="507"/>
    <cellStyle name="20% - 强调文字颜色 1 3" xfId="508"/>
    <cellStyle name="好_20171126--2018年省级收入预算（打印）" xfId="509"/>
    <cellStyle name="20% - 强调文字颜色 1 3 2" xfId="510"/>
    <cellStyle name="好_Xl0000068_2017年预算草案（债务）" xfId="511"/>
    <cellStyle name="Accent5 - 20%" xfId="512"/>
    <cellStyle name="差_22湖南_省级财力12.12" xfId="513"/>
    <cellStyle name="20% - 强调文字颜色 1 4" xfId="514"/>
    <cellStyle name="差_2010年全省供养人员" xfId="515"/>
    <cellStyle name="差_Xl0000071_收入汇总" xfId="516"/>
    <cellStyle name="20% - 强调文字颜色 2 2" xfId="517"/>
    <cellStyle name="好_Sheet1_2" xfId="518"/>
    <cellStyle name="差_行政(燃修费)_不含人员经费系数" xfId="519"/>
    <cellStyle name="20% - 强调文字颜色 2 2 2" xfId="520"/>
    <cellStyle name="差_下文（表）" xfId="521"/>
    <cellStyle name="差_其他部门(按照总人口测算）—20080416_县市旗测算-新科目（含人口规模效应）_省级财力12.12" xfId="522"/>
    <cellStyle name="20% - 强调文字颜色 2 2 3" xfId="523"/>
    <cellStyle name="20% - 强调文字颜色 2 2_3.2017全省支出" xfId="524"/>
    <cellStyle name="20% - 强调文字颜色 2 3" xfId="525"/>
    <cellStyle name="3_03-17" xfId="526"/>
    <cellStyle name="差_0502通海县" xfId="527"/>
    <cellStyle name="好_河南 缺口县区测算(地方填报)_省级财力12.12" xfId="528"/>
    <cellStyle name="20% - 强调文字颜色 2 3 2" xfId="529"/>
    <cellStyle name="20% - 强调文字颜色 2 4" xfId="530"/>
    <cellStyle name="Heading 2" xfId="531"/>
    <cellStyle name="20% - 强调文字颜色 3 2" xfId="532"/>
    <cellStyle name="Currency_04" xfId="533"/>
    <cellStyle name="20% - 强调文字颜色 3 2 2" xfId="534"/>
    <cellStyle name="20% - 强调文字颜色 3 2 3" xfId="535"/>
    <cellStyle name="链接单元格 3_1.3日 2017年预算草案 - 副本" xfId="536"/>
    <cellStyle name="20% - 强调文字颜色 3 2 4" xfId="537"/>
    <cellStyle name="20% - 强调文字颜色 3 2_3.2017全省支出" xfId="538"/>
    <cellStyle name="Heading 4" xfId="539"/>
    <cellStyle name="差_财力差异计算表(不含非农业区)_2014省级收入及财力12.12（更新后）" xfId="540"/>
    <cellStyle name="20% - 强调文字颜色 3 4" xfId="541"/>
    <cellStyle name="60% - 强调文字颜色 1 2" xfId="542"/>
    <cellStyle name="20% - 强调文字颜色 4 2" xfId="543"/>
    <cellStyle name="差_2010年收入预测表（20091218)）" xfId="544"/>
    <cellStyle name="百_NJ17-18" xfId="545"/>
    <cellStyle name="百_NJ17-23" xfId="546"/>
    <cellStyle name="差_市辖区测算-新科目（20080626）_不含人员经费系数_2014省级收入12.2（更新后）" xfId="547"/>
    <cellStyle name="差_其他部门(按照总人口测算）—20080416_民生政策最低支出需求_2014省级收入及财力12.12（更新后）" xfId="548"/>
    <cellStyle name="20% - 强调文字颜色 4 2 2" xfId="549"/>
    <cellStyle name="20% - 强调文字颜色 4 3" xfId="550"/>
    <cellStyle name="差_20河南_2014省级收入12.2（更新后）" xfId="551"/>
    <cellStyle name="百_NJ17-19" xfId="552"/>
    <cellStyle name="20% - 强调文字颜色 4 3 2" xfId="553"/>
    <cellStyle name="20% - 强调文字颜色 5 2" xfId="554"/>
    <cellStyle name="差_卫生(按照总人口测算）—20080416_不含人员经费系数_2014省级收入及财力12.12（更新后）" xfId="555"/>
    <cellStyle name="40% - 着色 2" xfId="556"/>
    <cellStyle name="20% - 强调文字颜色 5 2 2" xfId="557"/>
    <cellStyle name="差_行政(燃修费)" xfId="558"/>
    <cellStyle name="40% - 着色 3" xfId="559"/>
    <cellStyle name="20% - 强调文字颜色 5 2 3" xfId="560"/>
    <cellStyle name="40% - 着色 4" xfId="561"/>
    <cellStyle name="20% - 强调文字颜色 5 2 4" xfId="562"/>
    <cellStyle name="40% - 着色 5" xfId="563"/>
    <cellStyle name="差_县市旗测算20080508_县市旗测算-新科目（含人口规模效应）_省级财力12.12" xfId="564"/>
    <cellStyle name="差_不含人员经费系数_2014省级收入及财力12.12（更新后）" xfId="565"/>
    <cellStyle name="20% - 强调文字颜色 5 2 5" xfId="566"/>
    <cellStyle name="差_22湖南_2014省级收入及财力12.12（更新后）" xfId="567"/>
    <cellStyle name="差_2012年结余使用" xfId="568"/>
    <cellStyle name="20% - 强调文字颜色 6 2_3.2017全省支出" xfId="569"/>
    <cellStyle name="20% - 强调文字颜色 5 2_3.2017全省支出" xfId="570"/>
    <cellStyle name="20% - 强调文字颜色 5 3" xfId="571"/>
    <cellStyle name="20% - 强调文字颜色 5 3 2" xfId="572"/>
    <cellStyle name="好_27重庆_2014省级收入12.2（更新后）" xfId="573"/>
    <cellStyle name="百分比 3" xfId="574"/>
    <cellStyle name="20% - 强调文字颜色 6 2" xfId="575"/>
    <cellStyle name="60% - 强调文字颜色 6 2 4" xfId="576"/>
    <cellStyle name="差_县区合并测算20080423(按照各省比重）" xfId="577"/>
    <cellStyle name="20% - 强调文字颜色 6 2 3" xfId="578"/>
    <cellStyle name="20% - 强调文字颜色 6 2 4" xfId="579"/>
    <cellStyle name="差_00省级(打印)" xfId="580"/>
    <cellStyle name="常规 10_3.2017全省支出" xfId="581"/>
    <cellStyle name="20% - 强调文字颜色 6 2 5" xfId="582"/>
    <cellStyle name="20% - 强调文字颜色 6 3" xfId="583"/>
    <cellStyle name="20% - 强调文字颜色 6 3 2" xfId="584"/>
    <cellStyle name="20% - 着色 4" xfId="585"/>
    <cellStyle name="着色 1" xfId="586"/>
    <cellStyle name="差_人员工资和公用经费3_财力性转移支付2010年预算参考数" xfId="587"/>
    <cellStyle name="20% - 着色 5" xfId="588"/>
    <cellStyle name="3" xfId="589"/>
    <cellStyle name="20% - 着色 6" xfId="590"/>
    <cellStyle name="着色 2" xfId="591"/>
    <cellStyle name="差_省电力2008年 工作表_附表1-6" xfId="592"/>
    <cellStyle name="百_封面" xfId="593"/>
    <cellStyle name="好_2007年结算已定项目对账单 2" xfId="594"/>
    <cellStyle name="Accent2 - 20%" xfId="595"/>
    <cellStyle name="差_2007年收支情况及2008年收支预计表(汇总表)" xfId="596"/>
    <cellStyle name="3?" xfId="597"/>
    <cellStyle name="3?ê" xfId="598"/>
    <cellStyle name="40% - 强调文字颜色 1 4" xfId="599"/>
    <cellStyle name="差_省级明细_冬梅3_基金汇总" xfId="600"/>
    <cellStyle name="好_Xl0000071_基金汇总" xfId="601"/>
    <cellStyle name="差_2009全省决算表（批复后）" xfId="602"/>
    <cellStyle name="差_税负测算" xfId="603"/>
    <cellStyle name="Accent2" xfId="604"/>
    <cellStyle name="3_04-19" xfId="605"/>
    <cellStyle name="40% - 强调文字颜色 5 3 2" xfId="606"/>
    <cellStyle name="好_河南 缺口县区测算(地方填报白)" xfId="607"/>
    <cellStyle name="差_05潍坊" xfId="608"/>
    <cellStyle name="60% - 强调文字颜色 5 3" xfId="609"/>
    <cellStyle name="3_2005-18" xfId="610"/>
    <cellStyle name="差_1110洱源县_2014省级收入12.2（更新后）" xfId="611"/>
    <cellStyle name="Bad" xfId="612"/>
    <cellStyle name="3_2005-19" xfId="613"/>
    <cellStyle name="百_NJ09-08" xfId="614"/>
    <cellStyle name="差_09黑龙江" xfId="615"/>
    <cellStyle name="Æõ" xfId="616"/>
    <cellStyle name="差_财政厅编制用表（2011年报省人大）_支出汇总" xfId="617"/>
    <cellStyle name="差_县市旗测算-新科目（20080627）_不含人员经费系数_财力性转移支付2010年预算参考数" xfId="618"/>
    <cellStyle name="3_封面" xfId="619"/>
    <cellStyle name="差_20160105省级2016年预算情况表（最新）_2017年预算草案（债务）" xfId="620"/>
    <cellStyle name="3¡" xfId="621"/>
    <cellStyle name="好_Xl0000071_收入汇总" xfId="622"/>
    <cellStyle name="差_省级明细_冬梅3_收入汇总" xfId="623"/>
    <cellStyle name="3￡" xfId="624"/>
    <cellStyle name="差_2007结算与财力(6.2)" xfId="625"/>
    <cellStyle name="³£" xfId="626"/>
    <cellStyle name="3￡1" xfId="627"/>
    <cellStyle name="差_0605石屏县" xfId="628"/>
    <cellStyle name="差_其他部门(按照总人口测算）—20080416_民生政策最低支出需求_2014省级收入12.2（更新后）" xfId="629"/>
    <cellStyle name="差_其他部门(按照总人口测算）—20080416_财力性转移支付2010年预算参考数" xfId="630"/>
    <cellStyle name="差_财政供养人员_2014省级收入12.2（更新后）" xfId="631"/>
    <cellStyle name="³£¹æ" xfId="632"/>
    <cellStyle name="好_省级明细_全省收入代编最新_2017年预算草案（债务）" xfId="633"/>
    <cellStyle name="差_2008年财政收支预算草案(1.4)_基金汇总" xfId="634"/>
    <cellStyle name="40% - Accent1" xfId="635"/>
    <cellStyle name="差_不含人员经费系数_财力性转移支付2010年预算参考数" xfId="636"/>
    <cellStyle name="40% - Accent2" xfId="637"/>
    <cellStyle name="40% - Accent3" xfId="638"/>
    <cellStyle name="标题 1 3_1.3日 2017年预算草案 - 副本" xfId="639"/>
    <cellStyle name="好_山东省民生支出标准" xfId="640"/>
    <cellStyle name="差_市辖区测算20080510_2014省级收入12.2（更新后）" xfId="641"/>
    <cellStyle name="40% - Accent4" xfId="642"/>
    <cellStyle name="Normal - Style1" xfId="643"/>
    <cellStyle name="警告文本 2" xfId="644"/>
    <cellStyle name="40% - Accent5" xfId="645"/>
    <cellStyle name="警告文本 3" xfId="646"/>
    <cellStyle name="差_省级明细_2016年预算草案1.13_支出汇总" xfId="647"/>
    <cellStyle name="差_财政供养人员_省级财力12.12" xfId="648"/>
    <cellStyle name="40% - Accent6" xfId="649"/>
    <cellStyle name="40% - 强调文字颜色 1 2" xfId="650"/>
    <cellStyle name="好_20河南" xfId="651"/>
    <cellStyle name="40% - 强调文字颜色 1 2 2" xfId="652"/>
    <cellStyle name="百_NJ18-01" xfId="653"/>
    <cellStyle name="40% - 强调文字颜色 1 2 3" xfId="654"/>
    <cellStyle name="百_NJ18-02" xfId="655"/>
    <cellStyle name="40% - 强调文字颜色 1 2 4" xfId="656"/>
    <cellStyle name="百_NJ18-03" xfId="657"/>
    <cellStyle name="差_Sheet1_全省基金收支" xfId="658"/>
    <cellStyle name="Percent [2]" xfId="659"/>
    <cellStyle name="40% - 强调文字颜色 1 2 5" xfId="660"/>
    <cellStyle name="百_NJ18-04" xfId="661"/>
    <cellStyle name="差_2_2014省级收入12.2（更新后）" xfId="662"/>
    <cellStyle name="40% - 强调文字颜色 5 2 4" xfId="663"/>
    <cellStyle name="差_不含人员经费系数" xfId="664"/>
    <cellStyle name="40% - 强调文字颜色 1 2_3.2017全省支出" xfId="665"/>
    <cellStyle name="40% - 强调文字颜色 1 3 2" xfId="666"/>
    <cellStyle name="40% - 强调文字颜色 2 2 2" xfId="667"/>
    <cellStyle name="好_2008年全省汇总收支计算表_2014省级收入12.2（更新后）" xfId="668"/>
    <cellStyle name="40% - 强调文字颜色 2 2 3" xfId="669"/>
    <cellStyle name="40% - 强调文字颜色 2 2 4" xfId="670"/>
    <cellStyle name="差_2007年中央财政与河南省财政年终决算结算单_附表1-6" xfId="671"/>
    <cellStyle name="常规 11 2" xfId="672"/>
    <cellStyle name="40% - 强调文字颜色 2 2 5" xfId="673"/>
    <cellStyle name="好_20 2007年河南结算单_2013省级预算附表" xfId="674"/>
    <cellStyle name="好_县区合并测算20080423(按照各省比重）_民生政策最低支出需求" xfId="675"/>
    <cellStyle name="40% - 强调文字颜色 2 3 2" xfId="676"/>
    <cellStyle name="差_2006年33甘肃" xfId="677"/>
    <cellStyle name="差_县市旗测算-新科目（20080627）_不含人员经费系数_2014省级收入12.2（更新后）" xfId="678"/>
    <cellStyle name="计算 2 2" xfId="679"/>
    <cellStyle name="Ç§î»" xfId="680"/>
    <cellStyle name="40% - 强调文字颜色 3 2" xfId="681"/>
    <cellStyle name="差_14安徽_省级财力12.12" xfId="682"/>
    <cellStyle name="差_成本差异系数（含人口规模）_财力性转移支付2010年预算参考数" xfId="683"/>
    <cellStyle name="40% - 强调文字颜色 3 2 2" xfId="684"/>
    <cellStyle name="40% - 强调文字颜色 3 2 4" xfId="685"/>
    <cellStyle name="40% - 强调文字颜色 3 2 5" xfId="686"/>
    <cellStyle name="差_市辖区测算20080510" xfId="687"/>
    <cellStyle name="差_2008年财政收支预算草案(1.4)" xfId="688"/>
    <cellStyle name="40% - 强调文字颜色 3 3" xfId="689"/>
    <cellStyle name="差_2008年财政收支预算草案(1.4) 2" xfId="690"/>
    <cellStyle name="40% - 强调文字颜色 3 3 2" xfId="691"/>
    <cellStyle name="常规 25" xfId="692"/>
    <cellStyle name="40% - 强调文字颜色 3 4" xfId="693"/>
    <cellStyle name="40% - 强调文字颜色 4 2 3" xfId="694"/>
    <cellStyle name="差_县区合并测算20080423(按照各省比重）_不含人员经费系数_财力性转移支付2010年预算参考数" xfId="695"/>
    <cellStyle name="40% - 强调文字颜色 4 2 5" xfId="696"/>
    <cellStyle name="差_3.2017全省支出" xfId="697"/>
    <cellStyle name="好_省级明细_社保2017年预算草案1.3" xfId="698"/>
    <cellStyle name="40% - 强调文字颜色 4 3" xfId="699"/>
    <cellStyle name="差_12滨州" xfId="700"/>
    <cellStyle name="差_省级支出_1" xfId="701"/>
    <cellStyle name="差_行政(燃修费)_不含人员经费系数_2014省级收入12.2（更新后）" xfId="702"/>
    <cellStyle name="40% - 强调文字颜色 5 2" xfId="703"/>
    <cellStyle name="好 2 3" xfId="704"/>
    <cellStyle name="60% - 强调文字颜色 4 3" xfId="705"/>
    <cellStyle name="差_其他部门(按照总人口测算）—20080416_不含人员经费系数_2014省级收入12.2（更新后）" xfId="706"/>
    <cellStyle name="差_2006年34青海_2014省级收入12.2（更新后）" xfId="707"/>
    <cellStyle name="好_省级明细_Book1_2017年预算草案（债务）" xfId="708"/>
    <cellStyle name="40% - 强调文字颜色 5 2 2" xfId="709"/>
    <cellStyle name="60% - 强调文字颜色 4 4" xfId="710"/>
    <cellStyle name="差_省级明细_2016年预算草案" xfId="711"/>
    <cellStyle name="40% - 强调文字颜色 5 2 3" xfId="712"/>
    <cellStyle name="差_县区合并测算20080423(按照各省比重）_民生政策最低支出需求_省级财力12.12" xfId="713"/>
    <cellStyle name="差_文体广播事业(按照总人口测算）—20080416_县市旗测算-新科目（含人口规模效应）_财力性转移支付2010年预算参考数" xfId="714"/>
    <cellStyle name="差_11大理_2014省级收入12.2（更新后）" xfId="715"/>
    <cellStyle name="差_人员工资和公用经费_2014省级收入及财力12.12（更新后）" xfId="716"/>
    <cellStyle name="40% - 强调文字颜色 5 2 5" xfId="717"/>
    <cellStyle name="差_Xl0000068_收入汇总" xfId="718"/>
    <cellStyle name="差_省级明细_代编全省支出预算修改 2" xfId="719"/>
    <cellStyle name="差_行政(燃修费)_2014省级收入及财力12.12（更新后）" xfId="720"/>
    <cellStyle name="40% - 强调文字颜色 5 2_3.2017全省支出" xfId="721"/>
    <cellStyle name="差_省级明细_2017年预算草案（债务）" xfId="722"/>
    <cellStyle name="40% - 强调文字颜色 6 2" xfId="723"/>
    <cellStyle name="好 3 3" xfId="724"/>
    <cellStyle name="40% - 强调文字颜色 6 2 2" xfId="725"/>
    <cellStyle name="Date" xfId="726"/>
    <cellStyle name="40% - 强调文字颜色 6 2 3" xfId="727"/>
    <cellStyle name="差_转移支付_2014省级收入及财力12.12（更新后）" xfId="728"/>
    <cellStyle name="40% - 强调文字颜色 6 2 4" xfId="729"/>
    <cellStyle name="40% - 强调文字颜色 6 2 5" xfId="730"/>
    <cellStyle name="差_20171126--2018年省级收入预算（打印）" xfId="731"/>
    <cellStyle name="差_人员工资和公用经费_财力性转移支付2010年预算参考数" xfId="732"/>
    <cellStyle name="40% - 强调文字颜色 6 3" xfId="733"/>
    <cellStyle name="千位" xfId="734"/>
    <cellStyle name="40% - 强调文字颜色 6 3 2" xfId="735"/>
    <cellStyle name="好_下文" xfId="736"/>
    <cellStyle name="60% - 强调文字颜色 4 2 2" xfId="737"/>
    <cellStyle name="40% - 强调文字颜色 6 4" xfId="738"/>
    <cellStyle name="40% - 着色 1" xfId="739"/>
    <cellStyle name="40% - 着色 6" xfId="740"/>
    <cellStyle name="好_省电力2008年 工作表" xfId="741"/>
    <cellStyle name="好_2010年收入预测表（20091230)）_基金汇总" xfId="742"/>
    <cellStyle name="差_市辖区测算20080510_县市旗测算-新科目（含人口规模效应）_财力性转移支付2010年预算参考数" xfId="743"/>
    <cellStyle name="60% - Accent2" xfId="744"/>
    <cellStyle name="好_2011年预算表格2010.12.9 2" xfId="745"/>
    <cellStyle name="好_20河南_省级财力12.12" xfId="746"/>
    <cellStyle name="好_商品交易所2006--2008年税收 2" xfId="747"/>
    <cellStyle name="60% - Accent6" xfId="748"/>
    <cellStyle name="强调文字颜色 4 3" xfId="749"/>
    <cellStyle name="差_1" xfId="750"/>
    <cellStyle name="百_NJ17-08" xfId="751"/>
    <cellStyle name="60% - 强调文字颜色 1 2 2" xfId="752"/>
    <cellStyle name="60% - 强调文字颜色 1 2 3" xfId="753"/>
    <cellStyle name="60% - 强调文字颜色 5 2_3.2017全省支出" xfId="754"/>
    <cellStyle name="60% - 强调文字颜色 1 2 4" xfId="755"/>
    <cellStyle name="60% - 强调文字颜色 1 2_3.2017全省支出" xfId="756"/>
    <cellStyle name="标题 3 2" xfId="757"/>
    <cellStyle name="差_农林水和城市维护标准支出20080505－县区合计_县市旗测算-新科目（含人口规模效应）" xfId="758"/>
    <cellStyle name="60% - 强调文字颜色 1 3" xfId="759"/>
    <cellStyle name="60% - 强调文字颜色 1 4" xfId="760"/>
    <cellStyle name="差_电力公司增值税划转_2014省级收入12.2（更新后）" xfId="761"/>
    <cellStyle name="Accent6 - 60%" xfId="762"/>
    <cellStyle name="60% - 强调文字颜色 2 2 3" xfId="763"/>
    <cellStyle name="60% - 强调文字颜色 2 2 4" xfId="764"/>
    <cellStyle name="好_行政（人员）_不含人员经费系数_2014省级收入及财力12.12（更新后）" xfId="765"/>
    <cellStyle name="差_2006年27重庆" xfId="766"/>
    <cellStyle name="好_河南省----2009-05-21（补充数据）" xfId="767"/>
    <cellStyle name="60% - 强调文字颜色 2 2_3.2017全省支出" xfId="768"/>
    <cellStyle name="差_30云南_1_省级财力12.12" xfId="769"/>
    <cellStyle name="60% - 强调文字颜色 2 3 2" xfId="770"/>
    <cellStyle name="差_20河南_2014省级收入及财力12.12（更新后）" xfId="771"/>
    <cellStyle name="注释 2" xfId="772"/>
    <cellStyle name="差_省属监狱人员级别表(驻外)_支出汇总" xfId="773"/>
    <cellStyle name="60% - 强调文字颜色 3 2" xfId="774"/>
    <cellStyle name="好_河南省农村义务教育教师绩效工资测算表8-12" xfId="775"/>
    <cellStyle name="差_测算总表" xfId="776"/>
    <cellStyle name="Filter Label" xfId="777"/>
    <cellStyle name="Accent4" xfId="778"/>
    <cellStyle name="60% - 强调文字颜色 3 2_3.2017全省支出" xfId="779"/>
    <cellStyle name="60% - 强调文字颜色 3 3" xfId="780"/>
    <cellStyle name="差_2009年财力测算情况11.19" xfId="781"/>
    <cellStyle name="好_国有资本经营预算（2011年报省人大） 2" xfId="782"/>
    <cellStyle name="差_2010年收入预测表（20091230)）_支出汇总" xfId="783"/>
    <cellStyle name="60% - 强调文字颜色 4 2 4" xfId="784"/>
    <cellStyle name="注释 3 2" xfId="785"/>
    <cellStyle name="60% - 强调文字颜色 6 4" xfId="786"/>
    <cellStyle name="差_2008年支出调整" xfId="787"/>
    <cellStyle name="60% - 强调文字颜色 4 2_3.2017全省支出" xfId="788"/>
    <cellStyle name="Check Cell" xfId="789"/>
    <cellStyle name="60% - 强调文字颜色 4 3 2" xfId="790"/>
    <cellStyle name="常规 15" xfId="791"/>
    <cellStyle name="常规 20" xfId="792"/>
    <cellStyle name="60% - 强调文字颜色 5 2 2" xfId="793"/>
    <cellStyle name="差_河南省----2009-05-21（补充数据）_省级财力12.12" xfId="794"/>
    <cellStyle name="60% - 强调文字颜色 5 2 3" xfId="795"/>
    <cellStyle name="60% - 强调文字颜色 5 2 4" xfId="796"/>
    <cellStyle name="60% - 强调文字颜色 5 3 2" xfId="797"/>
    <cellStyle name="差_汇总表_省级财力12.12" xfId="798"/>
    <cellStyle name="RowLevel_0" xfId="799"/>
    <cellStyle name="60% - 强调文字颜色 6 2" xfId="800"/>
    <cellStyle name="差_市辖区测算20080510_县市旗测算-新科目（含人口规模效应）_2014省级收入及财力12.12（更新后）" xfId="801"/>
    <cellStyle name="Header2" xfId="802"/>
    <cellStyle name="强调文字颜色 5 2 3" xfId="803"/>
    <cellStyle name="差_县区合并测算20080423(按照各省比重）_2014省级收入12.2（更新后）" xfId="804"/>
    <cellStyle name="差_河南省农村义务教育教师绩效工资测算表8-12_省级财力12.12" xfId="805"/>
    <cellStyle name="60% - 强调文字颜色 6 2 2" xfId="806"/>
    <cellStyle name="60% - 强调文字颜色 6 2 3" xfId="807"/>
    <cellStyle name="差_行政（人员）_民生政策最低支出需求" xfId="808"/>
    <cellStyle name="差_0605石屏县_2014省级收入12.2（更新后）" xfId="809"/>
    <cellStyle name="标题 2 4" xfId="810"/>
    <cellStyle name="差_1_2014省级收入及财力12.12（更新后）" xfId="811"/>
    <cellStyle name="好_国有资本经营预算（2011年报省人大）_收入汇总" xfId="812"/>
    <cellStyle name="60% - 强调文字颜色 6 2_3.2017全省支出" xfId="813"/>
    <cellStyle name="60% - 强调文字颜色 6 3" xfId="814"/>
    <cellStyle name="60% - 着色 1" xfId="815"/>
    <cellStyle name="60% - 着色 3" xfId="816"/>
    <cellStyle name="差_测算总表_2014省级收入12.2（更新后）" xfId="817"/>
    <cellStyle name="标题 1 3" xfId="818"/>
    <cellStyle name="差_2012年省级平衡简表（用）" xfId="819"/>
    <cellStyle name="好_Book1_5.2017省本级收入" xfId="820"/>
    <cellStyle name="好_县市旗测算-新科目（20080627）_县市旗测算-新科目（含人口规模效应）_财力性转移支付2010年预算参考数" xfId="821"/>
    <cellStyle name="60% - 着色 5" xfId="822"/>
    <cellStyle name="差_20160105省级2016年预算情况表（最新）_收入汇总" xfId="823"/>
    <cellStyle name="标题 1 4" xfId="824"/>
    <cellStyle name="差_缺口县区测算_2014省级收入12.2（更新后）" xfId="825"/>
    <cellStyle name="60% - 着色 6" xfId="826"/>
    <cellStyle name="差_成本差异系数（含人口规模）_2014省级收入12.2（更新后）" xfId="827"/>
    <cellStyle name="Accent1 - 40%" xfId="828"/>
    <cellStyle name="好_2007年中央财政与河南省财政年终决算结算单_2017年预算草案（债务）" xfId="829"/>
    <cellStyle name="Accent1 - 60%" xfId="830"/>
    <cellStyle name="差_卫生(按照总人口测算）—20080416_不含人员经费系数_省级财力12.12" xfId="831"/>
    <cellStyle name="Accent1_2006年33甘肃" xfId="832"/>
    <cellStyle name="差_2009年省对市县转移支付测算表(9.27)_2014省级收入及财力12.12（更新后）" xfId="833"/>
    <cellStyle name="Accent2_2006年33甘肃" xfId="834"/>
    <cellStyle name="Accent3" xfId="835"/>
    <cellStyle name="差_县市旗测算20080508_不含人员经费系数_2014省级收入12.2（更新后）" xfId="836"/>
    <cellStyle name="好_2006年28四川_2014省级收入及财力12.12（更新后）" xfId="837"/>
    <cellStyle name="好_2012年省级平衡表" xfId="838"/>
    <cellStyle name="Accent3 - 20%" xfId="839"/>
    <cellStyle name="Accent3 - 40%" xfId="840"/>
    <cellStyle name="Accent3_2006年33甘肃" xfId="841"/>
    <cellStyle name="Accent4 - 20%" xfId="842"/>
    <cellStyle name="Accent4 - 40%" xfId="843"/>
    <cellStyle name="Accent4 - 60%" xfId="844"/>
    <cellStyle name="好_行政(燃修费)" xfId="845"/>
    <cellStyle name="Accent4_Sheet2" xfId="846"/>
    <cellStyle name="Accent5" xfId="847"/>
    <cellStyle name="差_2006年水利统计指标统计表_2014省级收入及财力12.12（更新后）" xfId="848"/>
    <cellStyle name="差_教育(按照总人口测算）—20080416_2014省级收入12.2（更新后）" xfId="849"/>
    <cellStyle name="差_县区合并测算20080423(按照各省比重）_县市旗测算-新科目（含人口规模效应）_财力性转移支付2010年预算参考数" xfId="850"/>
    <cellStyle name="差_2007年收支情况及2008年收支预计表(汇总表)_2014省级收入12.2（更新后）" xfId="851"/>
    <cellStyle name="好 2 2" xfId="852"/>
    <cellStyle name="好_县市旗测算-新科目（20080627）_民生政策最低支出需求" xfId="853"/>
    <cellStyle name="Accent5 - 40%" xfId="854"/>
    <cellStyle name="好_不含人员经费系数_财力性转移支付2010年预算参考数" xfId="855"/>
    <cellStyle name="Accent5 - 60%" xfId="856"/>
    <cellStyle name="差_2006年28四川_财力性转移支付2010年预算参考数" xfId="857"/>
    <cellStyle name="Accent6" xfId="858"/>
    <cellStyle name="百_NJ17-42" xfId="859"/>
    <cellStyle name="百_NJ17-37" xfId="860"/>
    <cellStyle name="输入 2 2" xfId="861"/>
    <cellStyle name="差_20161017---核定基数定表" xfId="862"/>
    <cellStyle name="Accent6 - 20%" xfId="863"/>
    <cellStyle name="百_NJ18-43" xfId="864"/>
    <cellStyle name="百_NJ18-38" xfId="865"/>
    <cellStyle name="好_2008年支出调整_财力性转移支付2010年预算参考数" xfId="866"/>
    <cellStyle name="Æõí¨" xfId="867"/>
    <cellStyle name="标题 7" xfId="868"/>
    <cellStyle name="好_行政(燃修费)_不含人员经费系数_财力性转移支付2010年预算参考数" xfId="869"/>
    <cellStyle name="差_复件 复件 2010年预算表格－2010-03-26-（含表间 公式）_省级财力12.12" xfId="870"/>
    <cellStyle name="好_2011年预算大表11-26_基金汇总" xfId="871"/>
    <cellStyle name="差_财政厅编制用表（2011年报省人大） 2" xfId="872"/>
    <cellStyle name="常规_Xl0000055" xfId="873"/>
    <cellStyle name="差_2010省对市县转移支付测算表(10-21）_2014省级收入12.2（更新后）" xfId="874"/>
    <cellStyle name="好_34青海_省级财力12.12" xfId="875"/>
    <cellStyle name="Ç§·öî»" xfId="876"/>
    <cellStyle name="差_2007年收支情况及2008年收支预计表(汇总表)_2014省级收入及财力12.12（更新后）" xfId="877"/>
    <cellStyle name="好_核定人数下发表_省级财力12.12" xfId="878"/>
    <cellStyle name="差_分县成本差异系数_2014省级收入及财力12.12（更新后）" xfId="879"/>
    <cellStyle name="警告文本 3 2" xfId="880"/>
    <cellStyle name="Ç§î»·ö¸" xfId="881"/>
    <cellStyle name="Calc Currency (0)" xfId="882"/>
    <cellStyle name="差_财政厅编制用表（2011年报省人大）_基金汇总" xfId="883"/>
    <cellStyle name="差_人员工资和公用经费_2014省级收入12.2（更新后）" xfId="884"/>
    <cellStyle name="好_缺口县区测算(按2007支出增长25%测算)" xfId="885"/>
    <cellStyle name="Calculation" xfId="886"/>
    <cellStyle name="Comma [0]" xfId="887"/>
    <cellStyle name="差_市辖区测算-新科目（20080626）_民生政策最低支出需求_财力性转移支付2010年预算参考数" xfId="888"/>
    <cellStyle name="Comma [0] 2" xfId="889"/>
    <cellStyle name="标题 5" xfId="890"/>
    <cellStyle name="差_20 2007年河南结算单_附表1-6" xfId="891"/>
    <cellStyle name="好_第一部分：综合全" xfId="892"/>
    <cellStyle name="解释性文本 2 3" xfId="893"/>
    <cellStyle name="差_青海 缺口县区测算(地方填报)" xfId="894"/>
    <cellStyle name="Comma 3" xfId="895"/>
    <cellStyle name="comma zerodec" xfId="896"/>
    <cellStyle name="통화_BOILER-CO1" xfId="897"/>
    <cellStyle name="Currency" xfId="898"/>
    <cellStyle name="Currency1" xfId="899"/>
    <cellStyle name="差_一般预算支出口径剔除表_财力性转移支付2010年预算参考数" xfId="900"/>
    <cellStyle name="Dollar (zero dec)" xfId="901"/>
    <cellStyle name="Explanatory Text" xfId="902"/>
    <cellStyle name="好_测算总表_2014省级收入12.2（更新后）" xfId="903"/>
    <cellStyle name="百_NJ17-60" xfId="904"/>
    <cellStyle name="Fixed" xfId="905"/>
    <cellStyle name="Good" xfId="906"/>
    <cellStyle name="常规 10" xfId="907"/>
    <cellStyle name="标题 2 2" xfId="908"/>
    <cellStyle name="差_2009年结算（最终）_基金汇总" xfId="909"/>
    <cellStyle name="Grey" xfId="910"/>
    <cellStyle name="百" xfId="911"/>
    <cellStyle name="Header1" xfId="912"/>
    <cellStyle name="好_410927000_台前县" xfId="913"/>
    <cellStyle name="强调文字颜色 5 2 2" xfId="914"/>
    <cellStyle name="Heading 1" xfId="915"/>
    <cellStyle name="差_省级明细_1.3日 2017年预算草案 - 副本" xfId="916"/>
    <cellStyle name="HEADING2" xfId="917"/>
    <cellStyle name="差_2006年22湖南" xfId="918"/>
    <cellStyle name="差_省级明细_全省预算代编_2017年预算草案（债务）" xfId="919"/>
    <cellStyle name="Input_Sheet2" xfId="920"/>
    <cellStyle name="好_行政(燃修费)_民生政策最低支出需求_2014省级收入12.2（更新后）" xfId="921"/>
    <cellStyle name="差_河南省----2009-05-21（补充数据）_2014省级收入及财力12.12（更新后）" xfId="922"/>
    <cellStyle name="no dec" xfId="923"/>
    <cellStyle name="Norma,_laroux_4_营业在建 (2)_E21" xfId="924"/>
    <cellStyle name="差_34青海_1" xfId="925"/>
    <cellStyle name="Normal" xfId="926"/>
    <cellStyle name="Normal 12" xfId="927"/>
    <cellStyle name="Normal 13" xfId="928"/>
    <cellStyle name="好_省级明细_21.2017年全省基金收入" xfId="929"/>
    <cellStyle name="标题 2 2 2" xfId="930"/>
    <cellStyle name="Normal 2" xfId="931"/>
    <cellStyle name="差_下文（表）_2014省级收入及财力12.12（更新后）" xfId="932"/>
    <cellStyle name="Output" xfId="933"/>
    <cellStyle name="差_国有资本经营预算（2011年报省人大）_2014省级收入12.2（更新后）" xfId="934"/>
    <cellStyle name="Percent" xfId="935"/>
    <cellStyle name="Percent 2" xfId="936"/>
    <cellStyle name="Total" xfId="937"/>
    <cellStyle name="好_农林水和城市维护标准支出20080505－县区合计_不含人员经费系数" xfId="938"/>
    <cellStyle name="百_NJ09-04" xfId="939"/>
    <cellStyle name="Warning Text" xfId="940"/>
    <cellStyle name="百_05" xfId="941"/>
    <cellStyle name="百_NJ09-03" xfId="942"/>
    <cellStyle name="百_NJ18-34" xfId="943"/>
    <cellStyle name="差_2007结算与财力(6.2)_收入汇总" xfId="944"/>
    <cellStyle name="好_行政(燃修费)_不含人员经费系数_省级财力12.12" xfId="945"/>
    <cellStyle name="百_NJ09-07" xfId="946"/>
    <cellStyle name="百_NJ17-07" xfId="947"/>
    <cellStyle name="好_财政厅编制用表（2011年报省人大）_2014省级收入及财力12.12（更新后）" xfId="948"/>
    <cellStyle name="百_NJ17-11" xfId="949"/>
    <cellStyle name="好_省级明细_副本最新 2" xfId="950"/>
    <cellStyle name="百_NJ17-21" xfId="951"/>
    <cellStyle name="百_NJ17-16" xfId="952"/>
    <cellStyle name="标题 4 2_3.2017全省支出" xfId="953"/>
    <cellStyle name="好_市辖区测算20080510_民生政策最低支出需求_财力性转移支付2010年预算参考数" xfId="954"/>
    <cellStyle name="百_NJ17-27" xfId="955"/>
    <cellStyle name="百_NJ17-33" xfId="956"/>
    <cellStyle name="百_NJ17-28" xfId="957"/>
    <cellStyle name="百_NJ17-34" xfId="958"/>
    <cellStyle name="百_NJ17-35" xfId="959"/>
    <cellStyle name="差_2008年支出调整_财力性转移支付2010年预算参考数" xfId="960"/>
    <cellStyle name="差_410927000_台前县" xfId="961"/>
    <cellStyle name="百_NJ17-36" xfId="962"/>
    <cellStyle name="差_省级明细_Xl0000071 2" xfId="963"/>
    <cellStyle name="百_NJ17-39" xfId="964"/>
    <cellStyle name="差_2010省级行政性收费专项收入批复_收入汇总" xfId="965"/>
    <cellStyle name="差_农林水和城市维护标准支出20080505－县区合计_民生政策最低支出需求_财力性转移支付2010年预算参考数" xfId="966"/>
    <cellStyle name="输入 2 4" xfId="967"/>
    <cellStyle name="百_NJ17-47" xfId="968"/>
    <cellStyle name="百_NJ17-54" xfId="969"/>
    <cellStyle name="差_卫生(按照总人口测算）—20080416" xfId="970"/>
    <cellStyle name="百_NJ17-62" xfId="971"/>
    <cellStyle name="好_财政厅编制用表（2011年报省人大）_收入汇总" xfId="972"/>
    <cellStyle name="差_2012年结算与财力5.3" xfId="973"/>
    <cellStyle name="百_NJ18-11" xfId="974"/>
    <cellStyle name="百_NJ18-06" xfId="975"/>
    <cellStyle name="百_NJ18-23" xfId="976"/>
    <cellStyle name="百_NJ18-18" xfId="977"/>
    <cellStyle name="差_缺口县区测算_2014省级收入及财力12.12（更新后）" xfId="978"/>
    <cellStyle name="百分比 2" xfId="979"/>
    <cellStyle name="差_2007结算与财力(6.2)_基金汇总" xfId="980"/>
    <cellStyle name="差_12滨州_财力性转移支付2010年预算参考数" xfId="981"/>
    <cellStyle name="差_市辖区测算20080510_民生政策最低支出需求_省级财力12.12" xfId="982"/>
    <cellStyle name="标题 1 2 2" xfId="983"/>
    <cellStyle name="好_Book1_2013省级预算附表" xfId="984"/>
    <cellStyle name="差_2007年结算已定项目对账单 2" xfId="985"/>
    <cellStyle name="好_河南省----2009-05-21（补充数据）_基金汇总" xfId="986"/>
    <cellStyle name="好_省级明细_副本1.2 2" xfId="987"/>
    <cellStyle name="标题 1 2 3" xfId="988"/>
    <cellStyle name="标题 1 3 2" xfId="989"/>
    <cellStyle name="好_行政(燃修费)_2014省级收入及财力12.12（更新后）" xfId="990"/>
    <cellStyle name="标题 2 2 3" xfId="991"/>
    <cellStyle name="差_省级明细_Xl0000068_收入汇总" xfId="992"/>
    <cellStyle name="标题 2 2_1.3日 2017年预算草案 - 副本" xfId="993"/>
    <cellStyle name="标题 2 3" xfId="994"/>
    <cellStyle name="好_省级明细_冬梅3_2017年预算草案（债务）" xfId="995"/>
    <cellStyle name="标题 2 3 2" xfId="996"/>
    <cellStyle name="差_其他部门(按照总人口测算）—20080416_民生政策最低支出需求" xfId="997"/>
    <cellStyle name="标题 3 2 3" xfId="998"/>
    <cellStyle name="差_行政（人员）_财力性转移支付2010年预算参考数" xfId="999"/>
    <cellStyle name="常规_2012年国有资本经营预算收支总表" xfId="1000"/>
    <cellStyle name="差_行政(燃修费)_县市旗测算-新科目（含人口规模效应）_2014省级收入12.2（更新后）" xfId="1001"/>
    <cellStyle name="差_20 2007年河南结算单" xfId="1002"/>
    <cellStyle name="标题 3 3" xfId="1003"/>
    <cellStyle name="差_财力（李处长）_2014省级收入12.2（更新后）" xfId="1004"/>
    <cellStyle name="差_20 2007年河南结算单 2" xfId="1005"/>
    <cellStyle name="差_2010年收入预测表（20091218)）_收入汇总" xfId="1006"/>
    <cellStyle name="标题 3 3 2" xfId="1007"/>
    <cellStyle name="好_省级明细_冬梅3" xfId="1008"/>
    <cellStyle name="标题 3 3_1.3日 2017年预算草案 - 副本" xfId="1009"/>
    <cellStyle name="标题 3 4" xfId="1010"/>
    <cellStyle name="标题 4 2" xfId="1011"/>
    <cellStyle name="千位分隔 3" xfId="1012"/>
    <cellStyle name="标题 4 2 2" xfId="1013"/>
    <cellStyle name="标题 4 2 3" xfId="1014"/>
    <cellStyle name="差_县市旗测算-新科目（20080626）_不含人员经费系数_省级财力12.12" xfId="1015"/>
    <cellStyle name="强调文字颜色 5 2_3.2017全省支出" xfId="1016"/>
    <cellStyle name="标题 4 3 2" xfId="1017"/>
    <cellStyle name="标题 5 2" xfId="1018"/>
    <cellStyle name="标题 5 3" xfId="1019"/>
    <cellStyle name="标题 5_3.2017全省支出" xfId="1020"/>
    <cellStyle name="好_表一" xfId="1021"/>
    <cellStyle name="好_平邑_财力性转移支付2010年预算参考数" xfId="1022"/>
    <cellStyle name="标题 6" xfId="1023"/>
    <cellStyle name="差_2007年结算已定项目对账单_收入汇总" xfId="1024"/>
    <cellStyle name="好_省级明细_副本1.2_收入汇总" xfId="1025"/>
    <cellStyle name="标题 6 2" xfId="1026"/>
    <cellStyle name="表标题" xfId="1027"/>
    <cellStyle name="差_省电力2008年 工作表_支出汇总" xfId="1028"/>
    <cellStyle name="差_文体广播事业(按照总人口测算）—20080416_不含人员经费系数_省级财力12.12" xfId="1029"/>
    <cellStyle name="差 2" xfId="1030"/>
    <cellStyle name="差 2 2" xfId="1031"/>
    <cellStyle name="差 2 3" xfId="1032"/>
    <cellStyle name="差 2 4" xfId="1033"/>
    <cellStyle name="差_2007年中央财政与河南省财政年终决算结算单_2014省级收入及财力12.12（更新后）" xfId="1034"/>
    <cellStyle name="差 2_3.2017全省支出" xfId="1035"/>
    <cellStyle name="差_人员工资和公用经费_省级财力12.12" xfId="1036"/>
    <cellStyle name="常规 2 2" xfId="1037"/>
    <cellStyle name="差 3" xfId="1038"/>
    <cellStyle name="差 3 2" xfId="1039"/>
    <cellStyle name="差 3 3" xfId="1040"/>
    <cellStyle name="好_2008年财政收支预算草案(1.4)_收入汇总" xfId="1041"/>
    <cellStyle name="差_行政公检法测算_不含人员经费系数_财力性转移支付2010年预算参考数" xfId="1042"/>
    <cellStyle name="差_03昭通" xfId="1043"/>
    <cellStyle name="差_0605石屏县_财力性转移支付2010年预算参考数" xfId="1044"/>
    <cellStyle name="差_0605石屏县_省级财力12.12" xfId="1045"/>
    <cellStyle name="差_09黑龙江_2014省级收入12.2（更新后）" xfId="1046"/>
    <cellStyle name="差_行政公检法测算_县市旗测算-新科目（含人口规模效应）_财力性转移支付2010年预算参考数" xfId="1047"/>
    <cellStyle name="差_09黑龙江_2014省级收入及财力12.12（更新后）" xfId="1048"/>
    <cellStyle name="差_09黑龙江_省级财力12.12" xfId="1049"/>
    <cellStyle name="差_1_2014省级收入12.2（更新后）" xfId="1050"/>
    <cellStyle name="差_1_财力性转移支付2010年预算参考数" xfId="1051"/>
    <cellStyle name="差_1_省级财力12.12" xfId="1052"/>
    <cellStyle name="差_1110洱源县" xfId="1053"/>
    <cellStyle name="差_11大理" xfId="1054"/>
    <cellStyle name="差_11大理_2014省级收入及财力12.12（更新后）" xfId="1055"/>
    <cellStyle name="差_11大理_财力性转移支付2010年预算参考数" xfId="1056"/>
    <cellStyle name="差_市辖区测算-新科目（20080626）_县市旗测算-新科目（含人口规模效应）_2014省级收入及财力12.12（更新后）" xfId="1057"/>
    <cellStyle name="差_2009年省对市县转移支付测算表(9.27)" xfId="1058"/>
    <cellStyle name="差_12滨州_2014省级收入及财力12.12（更新后）" xfId="1059"/>
    <cellStyle name="差_2006年22湖南_2014省级收入12.2（更新后）" xfId="1060"/>
    <cellStyle name="差_12滨州_省级财力12.12" xfId="1061"/>
    <cellStyle name="差_2008计算资料（8月5）" xfId="1062"/>
    <cellStyle name="差_省级明细_冬梅3 2" xfId="1063"/>
    <cellStyle name="好_Xl0000071 2" xfId="1064"/>
    <cellStyle name="差_14安徽" xfId="1065"/>
    <cellStyle name="差_14安徽_2014省级收入及财力12.12（更新后）" xfId="1066"/>
    <cellStyle name="差_14安徽_财力性转移支付2010年预算参考数" xfId="1067"/>
    <cellStyle name="好_00省级(打印)" xfId="1068"/>
    <cellStyle name="差_测算总表_2014省级收入及财力12.12（更新后）" xfId="1069"/>
    <cellStyle name="差_1604月报" xfId="1070"/>
    <cellStyle name="差_2" xfId="1071"/>
    <cellStyle name="差_省级明细_代编全省支出预算修改_支出汇总" xfId="1072"/>
    <cellStyle name="差_2.2017全省收入" xfId="1073"/>
    <cellStyle name="差_2_2014省级收入及财力12.12（更新后）" xfId="1074"/>
    <cellStyle name="好_2009年结算（最终）_收入汇总" xfId="1075"/>
    <cellStyle name="差_2017年预算草案（债务）" xfId="1076"/>
    <cellStyle name="差_2_省级财力12.12" xfId="1077"/>
    <cellStyle name="好_云南省2008年转移支付测算——州市本级考核部分及政策性测算" xfId="1078"/>
    <cellStyle name="差_20 2007年河南结算单_2013省级预算附表" xfId="1079"/>
    <cellStyle name="差_22湖南_2014省级收入12.2（更新后）" xfId="1080"/>
    <cellStyle name="差_Book1_基金汇总" xfId="1081"/>
    <cellStyle name="差_20 2007年河南结算单_2014省级收入12.2（更新后）" xfId="1082"/>
    <cellStyle name="差_20 2007年河南结算单_2014省级收入及财力12.12（更新后）" xfId="1083"/>
    <cellStyle name="差_20 2007年河南结算单_2017年预算草案（债务）" xfId="1084"/>
    <cellStyle name="差_20 2007年河南结算单_基金汇总" xfId="1085"/>
    <cellStyle name="差_检验表" xfId="1086"/>
    <cellStyle name="差_20 2007年河南结算单_收入汇总" xfId="1087"/>
    <cellStyle name="差_20 2007年河南结算单_支出汇总" xfId="1088"/>
    <cellStyle name="好_教育(按照总人口测算）—20080416_不含人员经费系数" xfId="1089"/>
    <cellStyle name="差_2006年22湖南_2014省级收入及财力12.12（更新后）" xfId="1090"/>
    <cellStyle name="差_缺口县区测算(按核定人数)_2014省级收入12.2（更新后）" xfId="1091"/>
    <cellStyle name="差_2006年22湖南_财力性转移支付2010年预算参考数" xfId="1092"/>
    <cellStyle name="差_2006年22湖南_省级财力12.12" xfId="1093"/>
    <cellStyle name="差_2006年27重庆_2014省级收入12.2（更新后）" xfId="1094"/>
    <cellStyle name="好_河南省----2009-05-21（补充数据）_2014省级收入12.2（更新后）" xfId="1095"/>
    <cellStyle name="差_2006年27重庆_财力性转移支付2010年预算参考数" xfId="1096"/>
    <cellStyle name="差_2006年27重庆_省级财力12.12" xfId="1097"/>
    <cellStyle name="差_27重庆" xfId="1098"/>
    <cellStyle name="好_2007年一般预算支出剔除_财力性转移支付2010年预算参考数" xfId="1099"/>
    <cellStyle name="好_河南省----2009-05-21（补充数据）_省级财力12.12" xfId="1100"/>
    <cellStyle name="差_2006年28四川_2014省级收入12.2（更新后）" xfId="1101"/>
    <cellStyle name="好_行政（人员）_民生政策最低支出需求_2014省级收入12.2（更新后）" xfId="1102"/>
    <cellStyle name="差_省级明细_政府性基金人大会表格1稿_支出汇总" xfId="1103"/>
    <cellStyle name="差_2006年28四川_2014省级收入及财力12.12（更新后）" xfId="1104"/>
    <cellStyle name="好_分县成本差异系数_民生政策最低支出需求_省级财力12.12" xfId="1105"/>
    <cellStyle name="差_其他部门(按照总人口测算）—20080416_不含人员经费系数" xfId="1106"/>
    <cellStyle name="差_2006年34青海" xfId="1107"/>
    <cellStyle name="差_其他部门(按照总人口测算）—20080416_不含人员经费系数_2014省级收入及财力12.12（更新后）" xfId="1108"/>
    <cellStyle name="差_2006年34青海_2014省级收入及财力12.12（更新后）" xfId="1109"/>
    <cellStyle name="好_分县成本差异系数_财力性转移支付2010年预算参考数" xfId="1110"/>
    <cellStyle name="差_2006年水利统计指标统计表" xfId="1111"/>
    <cellStyle name="差_2006年水利统计指标统计表_2014省级收入12.2（更新后）" xfId="1112"/>
    <cellStyle name="差_2006年水利统计指标统计表_财力性转移支付2010年预算参考数" xfId="1113"/>
    <cellStyle name="差_2006年水利统计指标统计表_省级财力12.12" xfId="1114"/>
    <cellStyle name="差_2007结算与财力(6.2)_支出汇总" xfId="1115"/>
    <cellStyle name="差_2007年结算已定项目对账单" xfId="1116"/>
    <cellStyle name="好_省级明细_副本1.2" xfId="1117"/>
    <cellStyle name="差_2007年结算已定项目对账单_2013省级预算附表" xfId="1118"/>
    <cellStyle name="强调文字颜色 4 2_3.2017全省支出" xfId="1119"/>
    <cellStyle name="差_2007年一般预算支出剔除" xfId="1120"/>
    <cellStyle name="好_20160105省级2016年预算情况表（最新）_基金汇总" xfId="1121"/>
    <cellStyle name="差_2007年结算已定项目对账单_2014省级收入及财力12.12（更新后）" xfId="1122"/>
    <cellStyle name="差_河南省----2009-05-21（补充数据）_收入汇总" xfId="1123"/>
    <cellStyle name="差_2007年结算已定项目对账单_2017年预算草案（债务）" xfId="1124"/>
    <cellStyle name="差_省级明细_Xl0000068 2" xfId="1125"/>
    <cellStyle name="好_省级明细_副本1.2_2017年预算草案（债务）" xfId="1126"/>
    <cellStyle name="差_2007年结算已定项目对账单_附表1-6" xfId="1127"/>
    <cellStyle name="差_2007年结算已定项目对账单_省级财力12.12" xfId="1128"/>
    <cellStyle name="差_其他部门(按照总人口测算）—20080416" xfId="1129"/>
    <cellStyle name="差_2007年结算已定项目对账单_支出汇总" xfId="1130"/>
    <cellStyle name="差_2016年预算表格（公式）" xfId="1131"/>
    <cellStyle name="好_省级明细_副本1.2_支出汇总" xfId="1132"/>
    <cellStyle name="差_Sheet1_2014省级收入及财力12.12（更新后）" xfId="1133"/>
    <cellStyle name="差_2007年收支情况及2008年收支预计表(汇总表)_财力性转移支付2010年预算参考数" xfId="1134"/>
    <cellStyle name="差_2007年收支情况及2008年收支预计表(汇总表)_省级财力12.12" xfId="1135"/>
    <cellStyle name="差_2007年一般预算支出剔除_2014省级收入12.2（更新后）" xfId="1136"/>
    <cellStyle name="差_2007年一般预算支出剔除_2014省级收入及财力12.12（更新后）" xfId="1137"/>
    <cellStyle name="好_复件 2012年地方财政公共预算分级平衡情况表（5" xfId="1138"/>
    <cellStyle name="差_方案二" xfId="1139"/>
    <cellStyle name="差_2008年支出调整_2014省级收入及财力12.12（更新后）" xfId="1140"/>
    <cellStyle name="好_县市旗测算-新科目（20080626）_县市旗测算-新科目（含人口规模效应）" xfId="1141"/>
    <cellStyle name="差_2007年一般预算支出剔除_财力性转移支付2010年预算参考数" xfId="1142"/>
    <cellStyle name="好_省级明细_6.2017省本级支出" xfId="1143"/>
    <cellStyle name="差_2007年一般预算支出剔除_省级财力12.12" xfId="1144"/>
    <cellStyle name="检查单元格 2 3" xfId="1145"/>
    <cellStyle name="差_2007年中央财政与河南省财政年终决算结算单" xfId="1146"/>
    <cellStyle name="差_2007年中央财政与河南省财政年终决算结算单 2" xfId="1147"/>
    <cellStyle name="差_2007年中央财政与河南省财政年终决算结算单_2013省级预算附表" xfId="1148"/>
    <cellStyle name="好_省级明细_1.3日 2017年预算草案 - 副本" xfId="1149"/>
    <cellStyle name="差_财力（李处长）_省级财力12.12" xfId="1150"/>
    <cellStyle name="差_2007年中央财政与河南省财政年终决算结算单_2014省级收入12.2（更新后）" xfId="1151"/>
    <cellStyle name="差_2007年中央财政与河南省财政年终决算结算单_2017年预算草案（债务）" xfId="1152"/>
    <cellStyle name="差_2007年中央财政与河南省财政年终决算结算单_基金汇总" xfId="1153"/>
    <cellStyle name="差_2007年中央财政与河南省财政年终决算结算单_省级财力12.12" xfId="1154"/>
    <cellStyle name="差_2007年中央财政与河南省财政年终决算结算单_收入汇总" xfId="1155"/>
    <cellStyle name="差_2009年结算（最终）_支出汇总" xfId="1156"/>
    <cellStyle name="差_2007年中央财政与河南省财政年终决算结算单_支出汇总" xfId="1157"/>
    <cellStyle name="差_县区合并测算20080423(按照各省比重）_不含人员经费系数_2014省级收入及财力12.12（更新后）" xfId="1158"/>
    <cellStyle name="差_2007一般预算支出口径剔除表_2014省级收入12.2（更新后）" xfId="1159"/>
    <cellStyle name="差_省级明细_23_收入汇总" xfId="1160"/>
    <cellStyle name="差_2007一般预算支出口径剔除表_财力性转移支付2010年预算参考数" xfId="1161"/>
    <cellStyle name="差_县区合并测算20080421_不含人员经费系数_财力性转移支付2010年预算参考数" xfId="1162"/>
    <cellStyle name="差_2008计算资料（8月11日终稿）" xfId="1163"/>
    <cellStyle name="差_2008结算与财力(最终)" xfId="1164"/>
    <cellStyle name="差_2008年财政收支预算草案(1.4)_2017年预算草案（债务）" xfId="1165"/>
    <cellStyle name="差_2008年财政收支预算草案(1.4)_收入汇总" xfId="1166"/>
    <cellStyle name="差_2008年财政收支预算草案(1.4)_支出汇总" xfId="1167"/>
    <cellStyle name="差_2008年全省汇总收支计算表" xfId="1168"/>
    <cellStyle name="好_核定人数下发表_2014省级收入及财力12.12（更新后）" xfId="1169"/>
    <cellStyle name="差_2008年全省汇总收支计算表_2014省级收入12.2（更新后）" xfId="1170"/>
    <cellStyle name="差_2008年全省汇总收支计算表_2014省级收入及财力12.12（更新后）" xfId="1171"/>
    <cellStyle name="差_2008年全省汇总收支计算表_财力性转移支付2010年预算参考数" xfId="1172"/>
    <cellStyle name="差_2008年一般预算支出预计" xfId="1173"/>
    <cellStyle name="好_核定人数对比_2014省级收入12.2（更新后）" xfId="1174"/>
    <cellStyle name="差_2008年预计支出与2007年对比" xfId="1175"/>
    <cellStyle name="好_河南省农村义务教育教师绩效工资测算表8-12_2014省级收入及财力12.12（更新后）" xfId="1176"/>
    <cellStyle name="差_2008年支出核定" xfId="1177"/>
    <cellStyle name="差_云南 缺口县区测算(地方填报)_财力性转移支付2010年预算参考数" xfId="1178"/>
    <cellStyle name="差_津补贴保障测算(5.21)_支出汇总" xfId="1179"/>
    <cellStyle name="差_2008年支出调整_省级财力12.12" xfId="1180"/>
    <cellStyle name="好_2010年收入预测表（20091219)）" xfId="1181"/>
    <cellStyle name="差_2009年财力测算情况11.19_收入汇总" xfId="1182"/>
    <cellStyle name="差_2009年财力测算情况11.19_支出汇总" xfId="1183"/>
    <cellStyle name="差_省级明细_梁蕊要预算局报人大2017年预算草案" xfId="1184"/>
    <cellStyle name="差_2009年结算（最终）" xfId="1185"/>
    <cellStyle name="差_成本差异系数_2014省级收入12.2（更新后）" xfId="1186"/>
    <cellStyle name="差_2009年结算（最终）_收入汇总" xfId="1187"/>
    <cellStyle name="差_省级明细_Xl0000068_2017年预算草案（债务）" xfId="1188"/>
    <cellStyle name="差_2009年省对市县转移支付测算表(9.27)_2014省级收入12.2（更新后）" xfId="1189"/>
    <cellStyle name="好_省级明细_2016年预算草案1.13_基金汇总" xfId="1190"/>
    <cellStyle name="差_2009年省对市县转移支付测算表(9.27)_省级财力12.12" xfId="1191"/>
    <cellStyle name="差_2009年省与市县结算（最终）" xfId="1192"/>
    <cellStyle name="差_国有资本经营预算（2011年报省人大） 2" xfId="1193"/>
    <cellStyle name="差_2010.10.30" xfId="1194"/>
    <cellStyle name="差_20河南(财政部2010年县级基本财力测算数据)" xfId="1195"/>
    <cellStyle name="好_分县成本差异系数_不含人员经费系数_2014省级收入12.2（更新后）" xfId="1196"/>
    <cellStyle name="差_县区合并测算20080423(按照各省比重）_县市旗测算-新科目（含人口规模效应）" xfId="1197"/>
    <cellStyle name="差_2010年收入预测表（20091218)）_基金汇总" xfId="1198"/>
    <cellStyle name="差_2010年收入预测表（20091219)）" xfId="1199"/>
    <cellStyle name="差_青海 缺口县区测算(地方填报)_财力性转移支付2010年预算参考数" xfId="1200"/>
    <cellStyle name="差_2010年收入预测表（20091219)）_基金汇总" xfId="1201"/>
    <cellStyle name="差_河南 缺口县区测算(地方填报)_2014省级收入及财力12.12（更新后）" xfId="1202"/>
    <cellStyle name="好_20160105省级2016年预算情况表（最新）_支出汇总" xfId="1203"/>
    <cellStyle name="差_云南省2008年转移支付测算——州市本级考核部分及政策性测算_省级财力12.12" xfId="1204"/>
    <cellStyle name="差_2010年收入预测表（20091219)）_收入汇总" xfId="1205"/>
    <cellStyle name="常规 2 4" xfId="1206"/>
    <cellStyle name="差_县市旗测算-新科目（20080626）_县市旗测算-新科目（含人口规模效应）_2014省级收入及财力12.12（更新后）" xfId="1207"/>
    <cellStyle name="差_2010年收入预测表（20091219)）_支出汇总" xfId="1208"/>
    <cellStyle name="差_重点民生支出需求测算表社保（农村低保）081112" xfId="1209"/>
    <cellStyle name="差_2010年收入预测表（20091230)）" xfId="1210"/>
    <cellStyle name="差_2010年收入预测表（20091230)）_基金汇总" xfId="1211"/>
    <cellStyle name="差_2010年收入预测表（20091230)）_收入汇总" xfId="1212"/>
    <cellStyle name="强调 3" xfId="1213"/>
    <cellStyle name="好_5.2017省本级收入" xfId="1214"/>
    <cellStyle name="差_2010省对市县转移支付测算表(10-21）_2014省级收入及财力12.12（更新后）" xfId="1215"/>
    <cellStyle name="差_财政供养人员_2014省级收入及财力12.12（更新后）" xfId="1216"/>
    <cellStyle name="差_2010省对市县转移支付测算表(10-21）_省级财力12.12" xfId="1217"/>
    <cellStyle name="差_核定人数对比_财力性转移支付2010年预算参考数" xfId="1218"/>
    <cellStyle name="差_2010省级行政性收费专项收入批复_基金汇总" xfId="1219"/>
    <cellStyle name="差_财政厅编制用表（2011年报省人大）_2017年预算草案（债务）" xfId="1220"/>
    <cellStyle name="差_2010省级行政性收费专项收入批复_支出汇总" xfId="1221"/>
    <cellStyle name="差_20111127汇报附表（8张）" xfId="1222"/>
    <cellStyle name="好_12滨州_财力性转移支付2010年预算参考数" xfId="1223"/>
    <cellStyle name="差_20111127汇报附表（8张）_基金汇总" xfId="1224"/>
    <cellStyle name="常规 11 3" xfId="1225"/>
    <cellStyle name="差_省电力2008年 工作表" xfId="1226"/>
    <cellStyle name="差_20111127汇报附表（8张）_收入汇总" xfId="1227"/>
    <cellStyle name="好_分县成本差异系数_2014省级收入及财力12.12（更新后）" xfId="1228"/>
    <cellStyle name="差_分析缺口率_省级财力12.12" xfId="1229"/>
    <cellStyle name="差_Material reprot In Dec (3)" xfId="1230"/>
    <cellStyle name="差_20111127汇报附表（8张）_支出汇总" xfId="1231"/>
    <cellStyle name="差_2011年全省及省级预计12-31" xfId="1232"/>
    <cellStyle name="差_2011年全省及省级预计2011-12-12" xfId="1233"/>
    <cellStyle name="输出 2 2" xfId="1234"/>
    <cellStyle name="差_复件 复件 2010年预算表格－2010-03-26-（含表间 公式）_2014省级收入12.2（更新后）" xfId="1235"/>
    <cellStyle name="差_2011年全省及省级预计2011-12-12_基金汇总" xfId="1236"/>
    <cellStyle name="差_2011年全省及省级预计2011-12-12_收入汇总" xfId="1237"/>
    <cellStyle name="差_2011年全省及省级预计2011-12-12_支出汇总" xfId="1238"/>
    <cellStyle name="好_34青海_1_2014省级收入12.2（更新后）" xfId="1239"/>
    <cellStyle name="差_2012年国有资本经营预算收支总表" xfId="1240"/>
    <cellStyle name="警告文本 2 2" xfId="1241"/>
    <cellStyle name="差_商品交易所2006--2008年税收" xfId="1242"/>
    <cellStyle name="差_28四川" xfId="1243"/>
    <cellStyle name="差_2011年预算表格2010.12.9" xfId="1244"/>
    <cellStyle name="差_商品交易所2006--2008年税收 2" xfId="1245"/>
    <cellStyle name="差_2011年预算表格2010.12.9 2" xfId="1246"/>
    <cellStyle name="差_河南省----2009-05-21（补充数据）_2017年预算草案（债务）" xfId="1247"/>
    <cellStyle name="好_34青海_2014省级收入及财力12.12（更新后）" xfId="1248"/>
    <cellStyle name="差_商品交易所2006--2008年税收_2013省级预算附表" xfId="1249"/>
    <cellStyle name="差_2011年预算表格2010.12.9_2013省级预算附表" xfId="1250"/>
    <cellStyle name="差_商品交易所2006--2008年税收_2014省级收入12.2（更新后）" xfId="1251"/>
    <cellStyle name="差_28四川_2014省级收入12.2（更新后）" xfId="1252"/>
    <cellStyle name="差_2011年预算表格2010.12.9_2014省级收入12.2（更新后）" xfId="1253"/>
    <cellStyle name="好_省电力2008年 工作表_支出汇总" xfId="1254"/>
    <cellStyle name="差_商品交易所2006--2008年税收_2014省级收入及财力12.12（更新后）" xfId="1255"/>
    <cellStyle name="差_28四川_2014省级收入及财力12.12（更新后）" xfId="1256"/>
    <cellStyle name="差_2011年预算表格2010.12.9_2014省级收入及财力12.12（更新后）" xfId="1257"/>
    <cellStyle name="好_测算结果_2014省级收入及财力12.12（更新后）" xfId="1258"/>
    <cellStyle name="差_商品交易所2006--2008年税收_2017年预算草案（债务）" xfId="1259"/>
    <cellStyle name="差_2011年预算表格2010.12.9_2017年预算草案（债务）" xfId="1260"/>
    <cellStyle name="差_商品交易所2006--2008年税收_附表1-6" xfId="1261"/>
    <cellStyle name="差_2011年预算表格2010.12.9_附表1-6" xfId="1262"/>
    <cellStyle name="差_县区合并测算20080421_财力性转移支付2010年预算参考数" xfId="1263"/>
    <cellStyle name="差_商品交易所2006--2008年税收_基金汇总" xfId="1264"/>
    <cellStyle name="差_汇总表4_财力性转移支付2010年预算参考数" xfId="1265"/>
    <cellStyle name="差_2011年预算表格2010.12.9_基金汇总" xfId="1266"/>
    <cellStyle name="差_县市旗测算-新科目（20080626）_县市旗测算-新科目（含人口规模效应）_财力性转移支付2010年预算参考数" xfId="1267"/>
    <cellStyle name="差_商品交易所2006--2008年税收_省级财力12.12" xfId="1268"/>
    <cellStyle name="差_28四川_省级财力12.12" xfId="1269"/>
    <cellStyle name="差_2011年预算表格2010.12.9_省级财力12.12" xfId="1270"/>
    <cellStyle name="差_商品交易所2006--2008年税收_收入汇总" xfId="1271"/>
    <cellStyle name="差_2011年预算表格2010.12.9_收入汇总" xfId="1272"/>
    <cellStyle name="差_省级明细_代编表" xfId="1273"/>
    <cellStyle name="差_商品交易所2006--2008年税收_支出汇总" xfId="1274"/>
    <cellStyle name="差_2011年预算表格2010.12.9_支出汇总" xfId="1275"/>
    <cellStyle name="差_2011年预算大表11-26" xfId="1276"/>
    <cellStyle name="差_2011年预算大表11-26 2" xfId="1277"/>
    <cellStyle name="差_行政公检法测算_财力性转移支付2010年预算参考数" xfId="1278"/>
    <cellStyle name="差_2011年预算大表11-26_2017年预算草案（债务）" xfId="1279"/>
    <cellStyle name="强调文字颜色 1 2 2" xfId="1280"/>
    <cellStyle name="好_省级明细_全省预算代编_支出汇总" xfId="1281"/>
    <cellStyle name="差_2011年预算大表11-26_基金汇总" xfId="1282"/>
    <cellStyle name="好_财力（李处长）_2014省级收入12.2（更新后）" xfId="1283"/>
    <cellStyle name="差_2011年预算大表11-26_收入汇总" xfId="1284"/>
    <cellStyle name="差_县市旗测算-新科目（20080627）_县市旗测算-新科目（含人口规模效应）_财力性转移支付2010年预算参考数" xfId="1285"/>
    <cellStyle name="差_县区合并测算20080421_民生政策最低支出需求_财力性转移支付2010年预算参考数" xfId="1286"/>
    <cellStyle name="差_2011年预算大表11-26_支出汇总" xfId="1287"/>
    <cellStyle name="差_2012-2013年经常性收入预测（1.1新口径）" xfId="1288"/>
    <cellStyle name="差_河南省----2009-05-21（补充数据）_基金汇总" xfId="1289"/>
    <cellStyle name="差_2012年省级平衡表" xfId="1290"/>
    <cellStyle name="差_2012年省级一般预算收入计划" xfId="1291"/>
    <cellStyle name="差_20160105省级2016年预算情况表（最新）" xfId="1292"/>
    <cellStyle name="差_20160105省级2016年预算情况表（最新） 2" xfId="1293"/>
    <cellStyle name="好_河南省----2009-05-21（补充数据）_收入汇总" xfId="1294"/>
    <cellStyle name="差_20160105省级2016年预算情况表（最新）_支出汇总" xfId="1295"/>
    <cellStyle name="差_县区合并测算20080421_不含人员经费系数_2014省级收入12.2（更新后）" xfId="1296"/>
    <cellStyle name="差_2016年财政专项清理表" xfId="1297"/>
    <cellStyle name="好_2006年27重庆_2014省级收入及财力12.12（更新后）" xfId="1298"/>
    <cellStyle name="差_2016年财政总决算生成表全套0417 -平衡表" xfId="1299"/>
    <cellStyle name="差_2016年结算与财力5.17" xfId="1300"/>
    <cellStyle name="差_2016省级收入1.3" xfId="1301"/>
    <cellStyle name="差_县区合并测算20080421_县市旗测算-新科目（含人口规模效应）" xfId="1302"/>
    <cellStyle name="差_Xl0000302" xfId="1303"/>
    <cellStyle name="差_20170103省级2017年预算情况表" xfId="1304"/>
    <cellStyle name="差_20河南" xfId="1305"/>
    <cellStyle name="差_县区合并测算20080423(按照各省比重）_县市旗测算-新科目（含人口规模效应）_2014省级收入及财力12.12（更新后）" xfId="1306"/>
    <cellStyle name="差_20河南(财政部2010年县级基本财力测算数据)_2014省级收入及财力12.12（更新后）" xfId="1307"/>
    <cellStyle name="差_县区合并测算20080423(按照各省比重）_县市旗测算-新科目（含人口规模效应）_省级财力12.12" xfId="1308"/>
    <cellStyle name="差_20河南(财政部2010年县级基本财力测算数据)_省级财力12.12" xfId="1309"/>
    <cellStyle name="差_20河南_财力性转移支付2010年预算参考数" xfId="1310"/>
    <cellStyle name="差_20河南_省级财力12.12" xfId="1311"/>
    <cellStyle name="差_分析缺口率_2014省级收入12.2（更新后）" xfId="1312"/>
    <cellStyle name="差_20河南省" xfId="1313"/>
    <cellStyle name="差_21.2017年全省基金收入" xfId="1314"/>
    <cellStyle name="好_2011年预算表格2010.12.9_2013省级预算附表" xfId="1315"/>
    <cellStyle name="差_22.2017年全省基金支出" xfId="1316"/>
    <cellStyle name="好_530623_2006年县级财政报表附表" xfId="1317"/>
    <cellStyle name="差_22湖南" xfId="1318"/>
    <cellStyle name="差_22湖南_财力性转移支付2010年预算参考数" xfId="1319"/>
    <cellStyle name="差_27重庆_2014省级收入及财力12.12（更新后）" xfId="1320"/>
    <cellStyle name="差_27重庆_财力性转移支付2010年预算参考数" xfId="1321"/>
    <cellStyle name="差_缺口县区测算_财力性转移支付2010年预算参考数" xfId="1322"/>
    <cellStyle name="差_27重庆_省级财力12.12" xfId="1323"/>
    <cellStyle name="好_14安徽" xfId="1324"/>
    <cellStyle name="差_检验表（调整后）" xfId="1325"/>
    <cellStyle name="差_28四川_财力性转移支付2010年预算参考数" xfId="1326"/>
    <cellStyle name="差_30云南" xfId="1327"/>
    <cellStyle name="差_30云南_1" xfId="1328"/>
    <cellStyle name="差_财政厅编制用表（2011年报省人大）_2013省级预算附表" xfId="1329"/>
    <cellStyle name="强调文字颜色 5 3 2" xfId="1330"/>
    <cellStyle name="差_30云南_1_2014省级收入12.2（更新后）" xfId="1331"/>
    <cellStyle name="差_30云南_1_2014省级收入及财力12.12（更新后）" xfId="1332"/>
    <cellStyle name="差_30云南_1_财力性转移支付2010年预算参考数" xfId="1333"/>
    <cellStyle name="差_农林水和城市维护标准支出20080505－县区合计_民生政策最低支出需求_省级财力12.12" xfId="1334"/>
    <cellStyle name="差_33甘肃" xfId="1335"/>
    <cellStyle name="好_省级明细_全省预算代编" xfId="1336"/>
    <cellStyle name="好_河南 缺口县区测算(地方填报)" xfId="1337"/>
    <cellStyle name="差_34青海_1_2014省级收入12.2（更新后）" xfId="1338"/>
    <cellStyle name="好_2012年结余使用" xfId="1339"/>
    <cellStyle name="差_34青海_1_2014省级收入及财力12.12（更新后）" xfId="1340"/>
    <cellStyle name="差_34青海_1_财力性转移支付2010年预算参考数" xfId="1341"/>
    <cellStyle name="差_34青海_1_省级财力12.12" xfId="1342"/>
    <cellStyle name="差_测算结果汇总_省级财力12.12" xfId="1343"/>
    <cellStyle name="差_34青海_2014省级收入12.2（更新后）" xfId="1344"/>
    <cellStyle name="好_县市旗测算20080508_不含人员经费系数_财力性转移支付2010年预算参考数" xfId="1345"/>
    <cellStyle name="常规 5" xfId="1346"/>
    <cellStyle name="差_34青海_财力性转移支付2010年预算参考数" xfId="1347"/>
    <cellStyle name="差_410927000_台前县_2014省级收入12.2（更新后）" xfId="1348"/>
    <cellStyle name="差_410927000_台前县_2014省级收入及财力12.12（更新后）" xfId="1349"/>
    <cellStyle name="差_410927000_台前县_省级财力12.12" xfId="1350"/>
    <cellStyle name="差_530623_2006年县级财政报表附表" xfId="1351"/>
    <cellStyle name="差_530629_2006年县级财政报表附表" xfId="1352"/>
    <cellStyle name="差_5334_2006年迪庆县级财政报表附表" xfId="1353"/>
    <cellStyle name="适中 2 3" xfId="1354"/>
    <cellStyle name="差_县市旗测算-新科目（20080626）" xfId="1355"/>
    <cellStyle name="强调文字颜色 3 2 2" xfId="1356"/>
    <cellStyle name="差_6.2017省本级支出" xfId="1357"/>
    <cellStyle name="好_2007年收支情况及2008年收支预计表(汇总表)_省级财力12.12" xfId="1358"/>
    <cellStyle name="差_Book1" xfId="1359"/>
    <cellStyle name="差_Book1_2012-2013年经常性收入预测（1.1新口径）" xfId="1360"/>
    <cellStyle name="差_行政公检法测算_县市旗测算-新科目（含人口规模效应）_省级财力12.12" xfId="1361"/>
    <cellStyle name="强调文字颜色 1 4" xfId="1362"/>
    <cellStyle name="差_Book1_2012年省级平衡简表（用）" xfId="1363"/>
    <cellStyle name="好_行政公检法测算_不含人员经费系数_2014省级收入及财力12.12（更新后）" xfId="1364"/>
    <cellStyle name="差_Book1_2013省级预算附表" xfId="1365"/>
    <cellStyle name="差_中原证券2012年补助（上解）核定表" xfId="1366"/>
    <cellStyle name="差_Book1_2016年结算与财力5.17" xfId="1367"/>
    <cellStyle name="差_Book1_5.2017省本级收入" xfId="1368"/>
    <cellStyle name="差_Book1_财力性转移支付2010年预算参考数" xfId="1369"/>
    <cellStyle name="差_Xl0000335" xfId="1370"/>
    <cellStyle name="差_Book1_附表1-6" xfId="1371"/>
    <cellStyle name="差_Book1_收入汇总" xfId="1372"/>
    <cellStyle name="好_0605石屏县_2014省级收入及财力12.12（更新后）" xfId="1373"/>
    <cellStyle name="差_卫生(按照总人口测算）—20080416_民生政策最低支出需求_2014省级收入及财力12.12（更新后）" xfId="1374"/>
    <cellStyle name="差_省级明细_6.2017省本级支出" xfId="1375"/>
    <cellStyle name="差_Book1_支出汇总" xfId="1376"/>
    <cellStyle name="好_人员工资和公用经费2_财力性转移支付2010年预算参考数" xfId="1377"/>
    <cellStyle name="好_2007年结算已定项目对账单_2014省级收入12.2（更新后）" xfId="1378"/>
    <cellStyle name="差_Book2_2014省级收入及财力12.12（更新后）" xfId="1379"/>
    <cellStyle name="好_文体广播事业(按照总人口测算）—20080416_县市旗测算-新科目（含人口规模效应）" xfId="1380"/>
    <cellStyle name="差_卫生部门_2014省级收入12.2（更新后）" xfId="1381"/>
    <cellStyle name="差_Book2_财力性转移支付2010年预算参考数" xfId="1382"/>
    <cellStyle name="差_Book2_省级财力12.12" xfId="1383"/>
    <cellStyle name="差_M01-2(州市补助收入)" xfId="1384"/>
    <cellStyle name="差_material report in Jul" xfId="1385"/>
    <cellStyle name="好_Book1_基金汇总" xfId="1386"/>
    <cellStyle name="差_material report in Jun" xfId="1387"/>
    <cellStyle name="差_material report in May" xfId="1388"/>
    <cellStyle name="差_Material reprot In Apr (2)" xfId="1389"/>
    <cellStyle name="差_Material reprot In Dec" xfId="1390"/>
    <cellStyle name="差_人员工资和公用经费3" xfId="1391"/>
    <cellStyle name="差_Material reprot In Feb (2)" xfId="1392"/>
    <cellStyle name="好_30云南_1_财力性转移支付2010年预算参考数" xfId="1393"/>
    <cellStyle name="差_Sheet1" xfId="1394"/>
    <cellStyle name="差_Sheet1_1" xfId="1395"/>
    <cellStyle name="差_Sheet1_2" xfId="1396"/>
    <cellStyle name="差_Sheet1_2014省级收入12.2（更新后）" xfId="1397"/>
    <cellStyle name="差_Sheet1_Sheet2" xfId="1398"/>
    <cellStyle name="差_Sheet1_省级财力12.12" xfId="1399"/>
    <cellStyle name="差_附表_省级财力12.12" xfId="1400"/>
    <cellStyle name="好_22湖南" xfId="1401"/>
    <cellStyle name="差_Sheet1_省级收入" xfId="1402"/>
    <cellStyle name="差_附表_2014省级收入及财力12.12（更新后）" xfId="1403"/>
    <cellStyle name="差_Sheet2" xfId="1404"/>
    <cellStyle name="差_Sheet2_1" xfId="1405"/>
    <cellStyle name="常规 27" xfId="1406"/>
    <cellStyle name="差_县区合并测算20080423(按照各省比重）_民生政策最低支出需求" xfId="1407"/>
    <cellStyle name="差_Xl0000068 2" xfId="1408"/>
    <cellStyle name="差_Xl0000068_2017年预算草案（债务）" xfId="1409"/>
    <cellStyle name="差_Xl0000068_基金汇总" xfId="1410"/>
    <cellStyle name="差_Xl0000071 2" xfId="1411"/>
    <cellStyle name="差_Xl0000071_2017年预算草案（债务）" xfId="1412"/>
    <cellStyle name="差_县市旗测算-新科目（20080626）_民生政策最低支出需求_财力性转移支付2010年预算参考数" xfId="1413"/>
    <cellStyle name="好_material report in Jul" xfId="1414"/>
    <cellStyle name="差_Xl0000071_基金汇总" xfId="1415"/>
    <cellStyle name="差_县市旗测算-新科目（20080626）_不含人员经费系数_2014省级收入12.2（更新后）" xfId="1416"/>
    <cellStyle name="差_Xl0000071_支出汇总" xfId="1417"/>
    <cellStyle name="差_县市旗测算20080508_2014省级收入及财力12.12（更新后）" xfId="1418"/>
    <cellStyle name="差_Xl0000336" xfId="1419"/>
    <cellStyle name="差_安徽 缺口县区测算(地方填报)1" xfId="1420"/>
    <cellStyle name="差_安徽 缺口县区测算(地方填报)1_2014省级收入12.2（更新后）" xfId="1421"/>
    <cellStyle name="好_1" xfId="1422"/>
    <cellStyle name="常规_12-29日省政府常务会议材料附件 2" xfId="1423"/>
    <cellStyle name="差_安徽 缺口县区测算(地方填报)1_2014省级收入及财力12.12（更新后）" xfId="1424"/>
    <cellStyle name="差_安徽 缺口县区测算(地方填报)1_省级财力12.12" xfId="1425"/>
    <cellStyle name="好_2007年收支情况及2008年收支预计表(汇总表)_财力性转移支付2010年预算参考数" xfId="1426"/>
    <cellStyle name="差_表一" xfId="1427"/>
    <cellStyle name="差_表一_2014省级收入及财力12.12（更新后）" xfId="1428"/>
    <cellStyle name="好_2007年结算已定项目对账单_2014省级收入及财力12.12（更新后）" xfId="1429"/>
    <cellStyle name="差_附表_财力性转移支付2010年预算参考数" xfId="1430"/>
    <cellStyle name="差_不含人员经费系数_2014省级收入12.2（更新后）" xfId="1431"/>
    <cellStyle name="差_不含人员经费系数_省级财力12.12" xfId="1432"/>
    <cellStyle name="好_20160105省级2016年预算情况表（最新） 2" xfId="1433"/>
    <cellStyle name="差_财力（李处长）" xfId="1434"/>
    <cellStyle name="差_财力（李处长）_2014省级收入及财力12.12（更新后）" xfId="1435"/>
    <cellStyle name="差_财力差异计算表(不含非农业区)" xfId="1436"/>
    <cellStyle name="差_财力差异计算表(不含非农业区)_2014省级收入12.2（更新后）" xfId="1437"/>
    <cellStyle name="差_财力差异计算表(不含非农业区)_省级财力12.12" xfId="1438"/>
    <cellStyle name="常规 11" xfId="1439"/>
    <cellStyle name="差_财政供养人员" xfId="1440"/>
    <cellStyle name="差_财政供养人员_财力性转移支付2010年预算参考数" xfId="1441"/>
    <cellStyle name="差_财政厅编制用表（2011年报省人大）" xfId="1442"/>
    <cellStyle name="差_财政厅编制用表（2011年报省人大）_2014省级收入12.2（更新后）" xfId="1443"/>
    <cellStyle name="差_财政厅编制用表（2011年报省人大）_2014省级收入及财力12.12（更新后）" xfId="1444"/>
    <cellStyle name="差_财政厅编制用表（2011年报省人大）_附表1-6" xfId="1445"/>
    <cellStyle name="差_财政厅编制用表（2011年报省人大）_省级财力12.12" xfId="1446"/>
    <cellStyle name="差_云南 缺口县区测算(地方填报)_2014省级收入及财力12.12（更新后）" xfId="1447"/>
    <cellStyle name="差_测算结果" xfId="1448"/>
    <cellStyle name="差_测算结果_2014省级收入12.2（更新后）" xfId="1449"/>
    <cellStyle name="差_核定人数下发表_财力性转移支付2010年预算参考数" xfId="1450"/>
    <cellStyle name="差_测算结果_2014省级收入及财力12.12（更新后）" xfId="1451"/>
    <cellStyle name="差_测算结果_财力性转移支付2010年预算参考数" xfId="1452"/>
    <cellStyle name="差_测算结果_省级财力12.12" xfId="1453"/>
    <cellStyle name="警告文本 2 3" xfId="1454"/>
    <cellStyle name="差_测算结果汇总" xfId="1455"/>
    <cellStyle name="烹拳_ +Foil &amp; -FOIL &amp; PAPER" xfId="1456"/>
    <cellStyle name="差_测算结果汇总_2014省级收入12.2（更新后）" xfId="1457"/>
    <cellStyle name="差_丽江汇总" xfId="1458"/>
    <cellStyle name="差_测算结果汇总_2014省级收入及财力12.12（更新后）" xfId="1459"/>
    <cellStyle name="好_省电力2008年 工作表 2" xfId="1460"/>
    <cellStyle name="好_津补贴保障测算(5.21)_支出汇总" xfId="1461"/>
    <cellStyle name="差_测算总表_省级财力12.12" xfId="1462"/>
    <cellStyle name="好_省级明细" xfId="1463"/>
    <cellStyle name="差_成本差异系数" xfId="1464"/>
    <cellStyle name="差_成本差异系数（含人口规模）_2014省级收入及财力12.12（更新后）" xfId="1465"/>
    <cellStyle name="差_成本差异系数（含人口规模）_省级财力12.12" xfId="1466"/>
    <cellStyle name="差_成本差异系数_2014省级收入及财力12.12（更新后）" xfId="1467"/>
    <cellStyle name="差_县市旗测算20080508_县市旗测算-新科目（含人口规模效应）_2014省级收入12.2（更新后）" xfId="1468"/>
    <cellStyle name="差_成本差异系数_财力性转移支付2010年预算参考数" xfId="1469"/>
    <cellStyle name="差_县市旗测算-新科目（20080626）_民生政策最低支出需求_2014省级收入12.2（更新后）" xfId="1470"/>
    <cellStyle name="差_成本差异系数_省级财力12.12" xfId="1471"/>
    <cellStyle name="差_汇总表4_省级财力12.12" xfId="1472"/>
    <cellStyle name="差_县区合并测算20080421_省级财力12.12" xfId="1473"/>
    <cellStyle name="差_第五部分(才淼、饶永宏）" xfId="1474"/>
    <cellStyle name="好_2016-2017全省国资预算" xfId="1475"/>
    <cellStyle name="差_第一部分：综合全" xfId="1476"/>
    <cellStyle name="好_附表_2014省级收入12.2（更新后）" xfId="1477"/>
    <cellStyle name="差_电力公司增值税划转" xfId="1478"/>
    <cellStyle name="差_电力公司增值税划转_2014省级收入及财力12.12（更新后）" xfId="1479"/>
    <cellStyle name="好_人员工资和公用经费" xfId="1480"/>
    <cellStyle name="差_电力公司增值税划转_省级财力12.12" xfId="1481"/>
    <cellStyle name="好_省级明细_2016年预算草案1.13_收入汇总" xfId="1482"/>
    <cellStyle name="差_分析缺口率" xfId="1483"/>
    <cellStyle name="差_省级明细_复件 表19（梁蕊发）" xfId="1484"/>
    <cellStyle name="差_分析缺口率_2014省级收入及财力12.12（更新后）" xfId="1485"/>
    <cellStyle name="差_省级明细_全省收入代编最新_支出汇总" xfId="1486"/>
    <cellStyle name="差_分析缺口率_财力性转移支付2010年预算参考数" xfId="1487"/>
    <cellStyle name="差_分县成本差异系数" xfId="1488"/>
    <cellStyle name="差_分县成本差异系数_2014省级收入12.2（更新后）" xfId="1489"/>
    <cellStyle name="差_分县成本差异系数_不含人员经费系数" xfId="1490"/>
    <cellStyle name="强调文字颜色 6 3 2" xfId="1491"/>
    <cellStyle name="差_分县成本差异系数_不含人员经费系数_2014省级收入及财力12.12（更新后）" xfId="1492"/>
    <cellStyle name="差_分县成本差异系数_不含人员经费系数_财力性转移支付2010年预算参考数" xfId="1493"/>
    <cellStyle name="好_省级明细_Book1 2" xfId="1494"/>
    <cellStyle name="差_分县成本差异系数_不含人员经费系数_省级财力12.12" xfId="1495"/>
    <cellStyle name="常规 3_2010.10.30" xfId="1496"/>
    <cellStyle name="差_分县成本差异系数_财力性转移支付2010年预算参考数" xfId="1497"/>
    <cellStyle name="差_分县成本差异系数_民生政策最低支出需求" xfId="1498"/>
    <cellStyle name="差_分县成本差异系数_民生政策最低支出需求_2014省级收入及财力12.12（更新后）" xfId="1499"/>
    <cellStyle name="好_2006年水利统计指标统计表_2014省级收入12.2（更新后）" xfId="1500"/>
    <cellStyle name="差_分县成本差异系数_民生政策最低支出需求_财力性转移支付2010年预算参考数" xfId="1501"/>
    <cellStyle name="差_分县成本差异系数_民生政策最低支出需求_省级财力12.12" xfId="1502"/>
    <cellStyle name="差_县市旗测算-新科目（20080626）_民生政策最低支出需求" xfId="1503"/>
    <cellStyle name="好_电力公司增值税划转_2014省级收入及财力12.12（更新后）" xfId="1504"/>
    <cellStyle name="差_分县成本差异系数_省级财力12.12" xfId="1505"/>
    <cellStyle name="差_附表" xfId="1506"/>
    <cellStyle name="差_附表_2014省级收入12.2（更新后）" xfId="1507"/>
    <cellStyle name="常规 14" xfId="1508"/>
    <cellStyle name="好_省级明细_2016年预算草案1.13 2" xfId="1509"/>
    <cellStyle name="差_附表1-6" xfId="1510"/>
    <cellStyle name="汇总 2 2" xfId="1511"/>
    <cellStyle name="差_复件 2012年地方财政公共预算分级平衡情况表" xfId="1512"/>
    <cellStyle name="差_省级明细_21.2017年全省基金收入" xfId="1513"/>
    <cellStyle name="差_复件 复件 2010年预算表格－2010-03-26-（含表间 公式）" xfId="1514"/>
    <cellStyle name="差_国有资本经营预算（2011年报省人大）_基金汇总" xfId="1515"/>
    <cellStyle name="差_国有资本经营预算（2011年报省人大）" xfId="1516"/>
    <cellStyle name="差_国有资本经营预算（2011年报省人大）_2013省级预算附表" xfId="1517"/>
    <cellStyle name="差_国有资本经营预算（2011年报省人大）_2014省级收入及财力12.12（更新后）" xfId="1518"/>
    <cellStyle name="好_2007一般预算支出口径剔除表_2014省级收入12.2（更新后）" xfId="1519"/>
    <cellStyle name="差_国有资本经营预算（2011年报省人大）_2017年预算草案（债务）" xfId="1520"/>
    <cellStyle name="差_国有资本经营预算（2011年报省人大）_附表1-6" xfId="1521"/>
    <cellStyle name="差_行政(燃修费)_县市旗测算-新科目（含人口规模效应）" xfId="1522"/>
    <cellStyle name="差_国有资本经营预算（2011年报省人大）_省级财力12.12" xfId="1523"/>
    <cellStyle name="差_国有资本经营预算（2011年报省人大）_收入汇总" xfId="1524"/>
    <cellStyle name="差_行政(燃修费)_2014省级收入12.2（更新后）" xfId="1525"/>
    <cellStyle name="差_危改资金测算_省级财力12.12" xfId="1526"/>
    <cellStyle name="差_行政(燃修费)_不含人员经费系数_2014省级收入及财力12.12（更新后）" xfId="1527"/>
    <cellStyle name="差_县市旗测算20080508_民生政策最低支出需求_省级财力12.12" xfId="1528"/>
    <cellStyle name="差_行政(燃修费)_不含人员经费系数_财力性转移支付2010年预算参考数" xfId="1529"/>
    <cellStyle name="差_行政(燃修费)_财力性转移支付2010年预算参考数" xfId="1530"/>
    <cellStyle name="差_行政(燃修费)_民生政策最低支出需求_2014省级收入12.2（更新后）" xfId="1531"/>
    <cellStyle name="差_行政(燃修费)_民生政策最低支出需求_2014省级收入及财力12.12（更新后）" xfId="1532"/>
    <cellStyle name="好_行政公检法测算_县市旗测算-新科目（含人口规模效应）_2014省级收入12.2（更新后）" xfId="1533"/>
    <cellStyle name="差_市辖区测算20080510_县市旗测算-新科目（含人口规模效应）_省级财力12.12" xfId="1534"/>
    <cellStyle name="差_行政(燃修费)_民生政策最低支出需求_财力性转移支付2010年预算参考数" xfId="1535"/>
    <cellStyle name="好_分县成本差异系数_民生政策最低支出需求_2014省级收入及财力12.12（更新后）" xfId="1536"/>
    <cellStyle name="差_文体广播事业(按照总人口测算）—20080416_不含人员经费系数" xfId="1537"/>
    <cellStyle name="好_中原证券2012年补助（上解）核定表" xfId="1538"/>
    <cellStyle name="差_省级收入_1" xfId="1539"/>
    <cellStyle name="差_行政(燃修费)_民生政策最低支出需求_省级财力12.12" xfId="1540"/>
    <cellStyle name="差_行政(燃修费)_省级财力12.12" xfId="1541"/>
    <cellStyle name="差_行政(燃修费)_县市旗测算-新科目（含人口规模效应）_2014省级收入及财力12.12（更新后）" xfId="1542"/>
    <cellStyle name="差_行政(燃修费)_县市旗测算-新科目（含人口规模效应）_财力性转移支付2010年预算参考数" xfId="1543"/>
    <cellStyle name="差_行政(燃修费)_县市旗测算-新科目（含人口规模效应）_省级财力12.12" xfId="1544"/>
    <cellStyle name="差_行政（人员）" xfId="1545"/>
    <cellStyle name="差_行政（人员）_2014省级收入及财力12.12（更新后）" xfId="1546"/>
    <cellStyle name="差_行政（人员）_不含人员经费系数" xfId="1547"/>
    <cellStyle name="差_行政（人员）_不含人员经费系数_2014省级收入12.2（更新后）" xfId="1548"/>
    <cellStyle name="差_行政（人员）_不含人员经费系数_财力性转移支付2010年预算参考数" xfId="1549"/>
    <cellStyle name="差_行政（人员）_不含人员经费系数_省级财力12.12" xfId="1550"/>
    <cellStyle name="差_行政（人员）_民生政策最低支出需求_2014省级收入12.2（更新后）" xfId="1551"/>
    <cellStyle name="差_行政（人员）_民生政策最低支出需求_2014省级收入及财力12.12（更新后）" xfId="1552"/>
    <cellStyle name="差_行政（人员）_民生政策最低支出需求_财力性转移支付2010年预算参考数" xfId="1553"/>
    <cellStyle name="差_行政（人员）_民生政策最低支出需求_省级财力12.12" xfId="1554"/>
    <cellStyle name="好_2009全省决算表（批复后）" xfId="1555"/>
    <cellStyle name="常规 23 2" xfId="1556"/>
    <cellStyle name="差_省级明细_副本最新_基金汇总" xfId="1557"/>
    <cellStyle name="差_行政（人员）_省级财力12.12" xfId="1558"/>
    <cellStyle name="差_行政（人员）_县市旗测算-新科目（含人口规模效应）_2014省级收入12.2（更新后）" xfId="1559"/>
    <cellStyle name="差_行政（人员）_县市旗测算-新科目（含人口规模效应）_2014省级收入及财力12.12（更新后）" xfId="1560"/>
    <cellStyle name="好_20河南(财政部2010年县级基本财力测算数据)" xfId="1561"/>
    <cellStyle name="差_收入汇总" xfId="1562"/>
    <cellStyle name="差_行政（人员）_县市旗测算-新科目（含人口规模效应）_财力性转移支付2010年预算参考数" xfId="1563"/>
    <cellStyle name="差_行政（人员）_县市旗测算-新科目（含人口规模效应）_省级财力12.12" xfId="1564"/>
    <cellStyle name="差_行政公检法测算" xfId="1565"/>
    <cellStyle name="差_汇总_2014省级收入及财力12.12（更新后）" xfId="1566"/>
    <cellStyle name="差_行政公检法测算_2014省级收入12.2（更新后）" xfId="1567"/>
    <cellStyle name="差_行政公检法测算_2014省级收入及财力12.12（更新后）" xfId="1568"/>
    <cellStyle name="好_省属监狱人员级别表(驻外)_基金汇总" xfId="1569"/>
    <cellStyle name="差_行政公检法测算_不含人员经费系数" xfId="1570"/>
    <cellStyle name="差_行政公检法测算_不含人员经费系数_2014省级收入12.2（更新后）" xfId="1571"/>
    <cellStyle name="差_行政公检法测算_不含人员经费系数_2014省级收入及财力12.12（更新后）" xfId="1572"/>
    <cellStyle name="输出 3" xfId="1573"/>
    <cellStyle name="差_行政公检法测算_民生政策最低支出需求" xfId="1574"/>
    <cellStyle name="差_行政公检法测算_民生政策最低支出需求_2014省级收入12.2（更新后）" xfId="1575"/>
    <cellStyle name="差_行政公检法测算_民生政策最低支出需求_2014省级收入及财力12.12（更新后）" xfId="1576"/>
    <cellStyle name="差_行政公检法测算_民生政策最低支出需求_财力性转移支付2010年预算参考数" xfId="1577"/>
    <cellStyle name="差_行政公检法测算_民生政策最低支出需求_省级财力12.12" xfId="1578"/>
    <cellStyle name="差_民生政策最低支出需求_财力性转移支付2010年预算参考数" xfId="1579"/>
    <cellStyle name="差_行政公检法测算_省级财力12.12" xfId="1580"/>
    <cellStyle name="差_河南 缺口县区测算(地方填报)" xfId="1581"/>
    <cellStyle name="差_河南 缺口县区测算(地方填报白)" xfId="1582"/>
    <cellStyle name="差_河南 缺口县区测算(地方填报白)_2014省级收入12.2（更新后）" xfId="1583"/>
    <cellStyle name="差_河南 缺口县区测算(地方填报白)_2014省级收入及财力12.12（更新后）" xfId="1584"/>
    <cellStyle name="好_市辖区测算-新科目（20080626）_民生政策最低支出需求" xfId="1585"/>
    <cellStyle name="差_河南 缺口县区测算(地方填报白)_财力性转移支付2010年预算参考数" xfId="1586"/>
    <cellStyle name="差_河南 缺口县区测算(地方填报白)_省级财力12.12" xfId="1587"/>
    <cellStyle name="差_县市旗测算-新科目（20080626）_县市旗测算-新科目（含人口规模效应）_2014省级收入12.2（更新后）" xfId="1588"/>
    <cellStyle name="差_河南省----2009-05-21（补充数据）" xfId="1589"/>
    <cellStyle name="差_云南 缺口县区测算(地方填报)_2014省级收入12.2（更新后）" xfId="1590"/>
    <cellStyle name="差_河南省----2009-05-21（补充数据）_2013省级预算附表" xfId="1591"/>
    <cellStyle name="差_河南省----2009-05-21（补充数据）_2014省级收入12.2（更新后）" xfId="1592"/>
    <cellStyle name="差_河南省----2009-05-21（补充数据）_附表1-6" xfId="1593"/>
    <cellStyle name="差_其他部门(按照总人口测算）—20080416_2014省级收入12.2（更新后）" xfId="1594"/>
    <cellStyle name="差_河南省----2009-05-21（补充数据）_支出汇总" xfId="1595"/>
    <cellStyle name="差_河南省农村义务教育教师绩效工资测算表8-12_2014省级收入12.2（更新后）" xfId="1596"/>
    <cellStyle name="差_河南省农村义务教育教师绩效工资测算表8-12_2014省级收入及财力12.12（更新后）" xfId="1597"/>
    <cellStyle name="差_核定人数对比" xfId="1598"/>
    <cellStyle name="差_核定人数对比_2014省级收入12.2（更新后）" xfId="1599"/>
    <cellStyle name="差_核定人数对比_2014省级收入及财力12.12（更新后）" xfId="1600"/>
    <cellStyle name="差_省级明细_Xl0000071_支出汇总" xfId="1601"/>
    <cellStyle name="常规 6" xfId="1602"/>
    <cellStyle name="差_核定人数对比_省级财力12.12" xfId="1603"/>
    <cellStyle name="差_核定人数下发表_2014省级收入12.2（更新后）" xfId="1604"/>
    <cellStyle name="差_核定人数下发表_省级财力12.12" xfId="1605"/>
    <cellStyle name="差_汇总_2014省级收入12.2（更新后）" xfId="1606"/>
    <cellStyle name="差_汇总_省级财力12.12" xfId="1607"/>
    <cellStyle name="差_汇总表" xfId="1608"/>
    <cellStyle name="差_汇总表_2014省级收入12.2（更新后）" xfId="1609"/>
    <cellStyle name="差_汇总表_2014省级收入及财力12.12（更新后）" xfId="1610"/>
    <cellStyle name="差_云南 缺口县区测算(地方填报)" xfId="1611"/>
    <cellStyle name="差_县区合并测算20080423(按照各省比重）_不含人员经费系数_2014省级收入12.2（更新后）" xfId="1612"/>
    <cellStyle name="差_汇总表_财力性转移支付2010年预算参考数" xfId="1613"/>
    <cellStyle name="差_县区合并测算20080421" xfId="1614"/>
    <cellStyle name="差_汇总表4" xfId="1615"/>
    <cellStyle name="差_县区合并测算20080421_2014省级收入12.2（更新后）" xfId="1616"/>
    <cellStyle name="差_汇总表4_2014省级收入12.2（更新后）" xfId="1617"/>
    <cellStyle name="差_县区合并测算20080421_2014省级收入及财力12.12（更新后）" xfId="1618"/>
    <cellStyle name="差_汇总表4_2014省级收入及财力12.12（更新后）" xfId="1619"/>
    <cellStyle name="差_汇总-县级财政报表附表" xfId="1620"/>
    <cellStyle name="差_教育(按照总人口测算）—20080416_2014省级收入及财力12.12（更新后）" xfId="1621"/>
    <cellStyle name="差_教育(按照总人口测算）—20080416_不含人员经费系数" xfId="1622"/>
    <cellStyle name="差_教育(按照总人口测算）—20080416_不含人员经费系数_2014省级收入及财力12.12（更新后）" xfId="1623"/>
    <cellStyle name="差_教育(按照总人口测算）—20080416_财力性转移支付2010年预算参考数" xfId="1624"/>
    <cellStyle name="差_教育(按照总人口测算）—20080416_民生政策最低支出需求" xfId="1625"/>
    <cellStyle name="差_教育(按照总人口测算）—20080416_民生政策最低支出需求_2014省级收入12.2（更新后）" xfId="1626"/>
    <cellStyle name="差_缺口县区测算(按2007支出增长25%测算)_省级财力12.12" xfId="1627"/>
    <cellStyle name="好_教育(按照总人口测算）—20080416_民生政策最低支出需求" xfId="1628"/>
    <cellStyle name="差_教育(按照总人口测算）—20080416_民生政策最低支出需求_2014省级收入及财力12.12（更新后）" xfId="1629"/>
    <cellStyle name="好_市辖区测算-新科目（20080626）_不含人员经费系数" xfId="1630"/>
    <cellStyle name="差_教育(按照总人口测算）—20080416_民生政策最低支出需求_财力性转移支付2010年预算参考数" xfId="1631"/>
    <cellStyle name="好_2_2014省级收入及财力12.12（更新后）" xfId="1632"/>
    <cellStyle name="差_教育(按照总人口测算）—20080416_民生政策最低支出需求_省级财力12.12" xfId="1633"/>
    <cellStyle name="差_省电力2008年 工作表_2014省级收入12.2（更新后）" xfId="1634"/>
    <cellStyle name="差_教育(按照总人口测算）—20080416_省级财力12.12" xfId="1635"/>
    <cellStyle name="差_教育(按照总人口测算）—20080416_县市旗测算-新科目（含人口规模效应）" xfId="1636"/>
    <cellStyle name="差_卫生(按照总人口测算）—20080416_县市旗测算-新科目（含人口规模效应）_财力性转移支付2010年预算参考数" xfId="1637"/>
    <cellStyle name="差_农林水和城市维护标准支出20080505－县区合计_民生政策最低支出需求" xfId="1638"/>
    <cellStyle name="差_教育(按照总人口测算）—20080416_县市旗测算-新科目（含人口规模效应）_2014省级收入12.2（更新后）" xfId="1639"/>
    <cellStyle name="好_2016省级收入1.3" xfId="1640"/>
    <cellStyle name="差_教育(按照总人口测算）—20080416_县市旗测算-新科目（含人口规模效应）_2014省级收入及财力12.12（更新后）" xfId="1641"/>
    <cellStyle name="差_教育(按照总人口测算）—20080416_县市旗测算-新科目（含人口规模效应）_省级财力12.12" xfId="1642"/>
    <cellStyle name="差_津补贴保障测算（2010.3.19）" xfId="1643"/>
    <cellStyle name="差_市辖区测算-新科目（20080626）" xfId="1644"/>
    <cellStyle name="差_津补贴保障测算（2010.3.19）_2014省级收入12.2（更新后）" xfId="1645"/>
    <cellStyle name="差_津补贴保障测算（2010.3.19）_2014省级收入及财力12.12（更新后）" xfId="1646"/>
    <cellStyle name="差_津补贴保障测算（2010.3.19）_省级财力12.12" xfId="1647"/>
    <cellStyle name="好_material report in May" xfId="1648"/>
    <cellStyle name="差_津补贴保障测算(5.21)" xfId="1649"/>
    <cellStyle name="好_行政（人员）_县市旗测算-新科目（含人口规模效应）_财力性转移支付2010年预算参考数" xfId="1650"/>
    <cellStyle name="差_津补贴保障测算(5.21)_基金汇总" xfId="1651"/>
    <cellStyle name="差_津补贴保障测算(5.21)_收入汇总" xfId="1652"/>
    <cellStyle name="差_民生政策最低支出需求" xfId="1653"/>
    <cellStyle name="差_民生政策最低支出需求_2014省级收入12.2（更新后）" xfId="1654"/>
    <cellStyle name="差_缺口县区测算（11.13）_财力性转移支付2010年预算参考数" xfId="1655"/>
    <cellStyle name="差_民生政策最低支出需求_2014省级收入及财力12.12（更新后）" xfId="1656"/>
    <cellStyle name="差_民生政策最低支出需求_省级财力12.12" xfId="1657"/>
    <cellStyle name="差_农林水和城市维护标准支出20080505－县区合计" xfId="1658"/>
    <cellStyle name="差_农林水和城市维护标准支出20080505－县区合计_2014省级收入及财力12.12（更新后）" xfId="1659"/>
    <cellStyle name="差_总人口" xfId="1660"/>
    <cellStyle name="差_省级明细_基金汇总" xfId="1661"/>
    <cellStyle name="差_农林水和城市维护标准支出20080505－县区合计_不含人员经费系数" xfId="1662"/>
    <cellStyle name="好_2011年全省及省级预计2011-12-12" xfId="1663"/>
    <cellStyle name="差_总人口_2014省级收入12.2（更新后）" xfId="1664"/>
    <cellStyle name="差_县区合并测算20080423(按照各省比重）_财力性转移支付2010年预算参考数" xfId="1665"/>
    <cellStyle name="差_农林水和城市维护标准支出20080505－县区合计_不含人员经费系数_2014省级收入12.2（更新后）" xfId="1666"/>
    <cellStyle name="好_河南 缺口县区测算(地方填报白)_2014省级收入12.2（更新后）" xfId="1667"/>
    <cellStyle name="差_总人口_2014省级收入及财力12.12（更新后）" xfId="1668"/>
    <cellStyle name="差_缺口县区测算(按2007支出增长25%测算)_财力性转移支付2010年预算参考数" xfId="1669"/>
    <cellStyle name="差_农林水和城市维护标准支出20080505－县区合计_不含人员经费系数_2014省级收入及财力12.12（更新后）" xfId="1670"/>
    <cellStyle name="差_总人口_财力性转移支付2010年预算参考数" xfId="1671"/>
    <cellStyle name="差_农林水和城市维护标准支出20080505－县区合计_不含人员经费系数_财力性转移支付2010年预算参考数" xfId="1672"/>
    <cellStyle name="差_总人口_省级财力12.12" xfId="1673"/>
    <cellStyle name="差_农林水和城市维护标准支出20080505－县区合计_不含人员经费系数_省级财力12.12" xfId="1674"/>
    <cellStyle name="差_农林水和城市维护标准支出20080505－县区合计_民生政策最低支出需求_2014省级收入及财力12.12（更新后）" xfId="1675"/>
    <cellStyle name="差_农林水和城市维护标准支出20080505－县区合计_省级财力12.12" xfId="1676"/>
    <cellStyle name="差_农林水和城市维护标准支出20080505－县区合计_县市旗测算-新科目（含人口规模效应）_2014省级收入12.2（更新后）" xfId="1677"/>
    <cellStyle name="差_农林水和城市维护标准支出20080505－县区合计_县市旗测算-新科目（含人口规模效应）_2014省级收入及财力12.12（更新后）" xfId="1678"/>
    <cellStyle name="差_农林水和城市维护标准支出20080505－县区合计_县市旗测算-新科目（含人口规模效应）_财力性转移支付2010年预算参考数" xfId="1679"/>
    <cellStyle name="好_县市旗测算-新科目（20080626）_民生政策最低支出需求_财力性转移支付2010年预算参考数" xfId="1680"/>
    <cellStyle name="差_农林水和城市维护标准支出20080505－县区合计_县市旗测算-新科目（含人口规模效应）_省级财力12.12" xfId="1681"/>
    <cellStyle name="差_平邑" xfId="1682"/>
    <cellStyle name="差_平邑_2014省级收入12.2（更新后）" xfId="1683"/>
    <cellStyle name="好_方案二" xfId="1684"/>
    <cellStyle name="差_平邑_省级财力12.12" xfId="1685"/>
    <cellStyle name="差_其他部门(按照总人口测算）—20080416_2014省级收入及财力12.12（更新后）" xfId="1686"/>
    <cellStyle name="差_下文_2014省级收入及财力12.12（更新后）" xfId="1687"/>
    <cellStyle name="差_省级明细_政府性基金人大会表格1稿 2" xfId="1688"/>
    <cellStyle name="差_其他部门(按照总人口测算）—20080416_民生政策最低支出需求_财力性转移支付2010年预算参考数" xfId="1689"/>
    <cellStyle name="差_其他部门(按照总人口测算）—20080416_民生政策最低支出需求_省级财力12.12" xfId="1690"/>
    <cellStyle name="常规_EE70A06373940074E0430A0804CB0074" xfId="1691"/>
    <cellStyle name="差_其他部门(按照总人口测算）—20080416_省级财力12.12" xfId="1692"/>
    <cellStyle name="差_其他部门(按照总人口测算）—20080416_县市旗测算-新科目（含人口规模效应）" xfId="1693"/>
    <cellStyle name="差_其他部门(按照总人口测算）—20080416_县市旗测算-新科目（含人口规模效应）_2014省级收入12.2（更新后）" xfId="1694"/>
    <cellStyle name="好_2006年水利统计指标统计表" xfId="1695"/>
    <cellStyle name="差_其他部门(按照总人口测算）—20080416_县市旗测算-新科目（含人口规模效应）_2014省级收入及财力12.12（更新后）" xfId="1696"/>
    <cellStyle name="差_支出汇总" xfId="1697"/>
    <cellStyle name="差_其他部门(按照总人口测算）—20080416_县市旗测算-新科目（含人口规模效应）_财力性转移支付2010年预算参考数" xfId="1698"/>
    <cellStyle name="差_青海 缺口县区测算(地方填报)_2014省级收入12.2（更新后）" xfId="1699"/>
    <cellStyle name="好_2006年水利统计指标统计表_财力性转移支付2010年预算参考数" xfId="1700"/>
    <cellStyle name="差_青海 缺口县区测算(地方填报)_2014省级收入及财力12.12（更新后）" xfId="1701"/>
    <cellStyle name="差_全省基金收入" xfId="1702"/>
    <cellStyle name="差_全省基金收支" xfId="1703"/>
    <cellStyle name="差_缺口县区测算" xfId="1704"/>
    <cellStyle name="好_2009年省对市县转移支付测算表(9.27)_2014省级收入及财力12.12（更新后）" xfId="1705"/>
    <cellStyle name="差_缺口县区测算（11.13）" xfId="1706"/>
    <cellStyle name="통화 [0]_BOILER-CO1" xfId="1707"/>
    <cellStyle name="好_省级明细_Xl0000071 2" xfId="1708"/>
    <cellStyle name="差_缺口县区测算（11.13）_2014省级收入及财力12.12（更新后）" xfId="1709"/>
    <cellStyle name="差_缺口县区测算（11.13）_省级财力12.12" xfId="1710"/>
    <cellStyle name="差_缺口县区测算(按2007支出增长25%测算)" xfId="1711"/>
    <cellStyle name="差_缺口县区测算(按2007支出增长25%测算)_2014省级收入12.2（更新后）" xfId="1712"/>
    <cellStyle name="好_2010省对市县转移支付测算表(10-21）_2014省级收入12.2（更新后）" xfId="1713"/>
    <cellStyle name="差_缺口县区测算(按2007支出增长25%测算)_2014省级收入及财力12.12（更新后）" xfId="1714"/>
    <cellStyle name="差_缺口县区测算(按核定人数)" xfId="1715"/>
    <cellStyle name="常规 6_1.3日 2017年预算草案 - 副本" xfId="1716"/>
    <cellStyle name="差_缺口县区测算(按核定人数)_2014省级收入及财力12.12（更新后）" xfId="1717"/>
    <cellStyle name="差_缺口县区测算(按核定人数)_省级财力12.12" xfId="1718"/>
    <cellStyle name="差_缺口县区测算(财政部标准)_财力性转移支付2010年预算参考数" xfId="1719"/>
    <cellStyle name="差_缺口县区测算_省级财力12.12" xfId="1720"/>
    <cellStyle name="好_丽江汇总" xfId="1721"/>
    <cellStyle name="差_缺口消化情况" xfId="1722"/>
    <cellStyle name="差_缺口消化情况_2014省级收入12.2（更新后）" xfId="1723"/>
    <cellStyle name="强调文字颜色 3 3 2" xfId="1724"/>
    <cellStyle name="差_缺口消化情况_2014省级收入及财力12.12（更新后）" xfId="1725"/>
    <cellStyle name="好_2007年结算已定项目对账单_2013省级预算附表" xfId="1726"/>
    <cellStyle name="差_缺口消化情况_省级财力12.12" xfId="1727"/>
    <cellStyle name="好_其他部门(按照总人口测算）—20080416_财力性转移支付2010年预算参考数" xfId="1728"/>
    <cellStyle name="好_2006年34青海_省级财力12.12" xfId="1729"/>
    <cellStyle name="差_人员工资和公用经费" xfId="1730"/>
    <cellStyle name="差_人员工资和公用经费2" xfId="1731"/>
    <cellStyle name="千位分隔[0] 3" xfId="1732"/>
    <cellStyle name="差_人员工资和公用经费2_2014省级收入及财力12.12（更新后）" xfId="1733"/>
    <cellStyle name="差_人员工资和公用经费2_财力性转移支付2010年预算参考数" xfId="1734"/>
    <cellStyle name="差_人员工资和公用经费3_2014省级收入12.2（更新后）" xfId="1735"/>
    <cellStyle name="差_人员工资和公用经费3_2014省级收入及财力12.12（更新后）" xfId="1736"/>
    <cellStyle name="差_人员工资和公用经费3_省级财力12.12" xfId="1737"/>
    <cellStyle name="常规 23" xfId="1738"/>
    <cellStyle name="常规 18" xfId="1739"/>
    <cellStyle name="差_山东省民生支出标准" xfId="1740"/>
    <cellStyle name="差_山东省民生支出标准_2014省级收入12.2（更新后）" xfId="1741"/>
    <cellStyle name="差_山东省民生支出标准_2014省级收入及财力12.12（更新后）" xfId="1742"/>
    <cellStyle name="差_山东省民生支出标准_财力性转移支付2010年预算参考数" xfId="1743"/>
    <cellStyle name="好_缺口消化情况" xfId="1744"/>
    <cellStyle name="差_山东省民生支出标准_省级财力12.12" xfId="1745"/>
    <cellStyle name="差_省电力2008年 工作表 2" xfId="1746"/>
    <cellStyle name="差_省电力2008年 工作表_2013省级预算附表" xfId="1747"/>
    <cellStyle name="差_省电力2008年 工作表_2017年预算草案（债务）" xfId="1748"/>
    <cellStyle name="好_复件 2012年地方财政公共预算分级平衡情况表" xfId="1749"/>
    <cellStyle name="差_省电力2008年 工作表_基金汇总" xfId="1750"/>
    <cellStyle name="差_县市旗测算-新科目（20080627）_民生政策最低支出需求_2014省级收入12.2（更新后）" xfId="1751"/>
    <cellStyle name="好_复件 复件 2010年预算表格－2010-03-26-（含表间 公式）_省级财力12.12" xfId="1752"/>
    <cellStyle name="差_省电力2008年 工作表_收入汇总" xfId="1753"/>
    <cellStyle name="差_省级明细_2.2017全省收入" xfId="1754"/>
    <cellStyle name="差_省级明细_2016-2017全省国资预算" xfId="1755"/>
    <cellStyle name="好_河南 缺口县区测算(地方填报)_财力性转移支付2010年预算参考数" xfId="1756"/>
    <cellStyle name="差_省级明细_2016年预算草案1.13" xfId="1757"/>
    <cellStyle name="差_省级明细_2016年预算草案1.13 2" xfId="1758"/>
    <cellStyle name="差_省级明细_2016年预算草案1.13_2017年预算草案（债务）" xfId="1759"/>
    <cellStyle name="差_省级明细_2016年预算草案1.13_基金汇总" xfId="1760"/>
    <cellStyle name="差_省级明细_20171207-2018年预算草案" xfId="1761"/>
    <cellStyle name="差_省级明细_2017年预算草案1.4" xfId="1762"/>
    <cellStyle name="好_28四川_2014省级收入及财力12.12（更新后）" xfId="1763"/>
    <cellStyle name="差_省级明细_23" xfId="1764"/>
    <cellStyle name="好_1110洱源县" xfId="1765"/>
    <cellStyle name="差_省级明细_23 2" xfId="1766"/>
    <cellStyle name="好_2009年结算（最终）" xfId="1767"/>
    <cellStyle name="差_省级明细_23_2017年预算草案（债务）" xfId="1768"/>
    <cellStyle name="差_省级明细_收入汇总" xfId="1769"/>
    <cellStyle name="好_卫生(按照总人口测算）—20080416_县市旗测算-新科目（含人口规模效应）" xfId="1770"/>
    <cellStyle name="差_省级明细_23_基金汇总" xfId="1771"/>
    <cellStyle name="好_县区合并测算20080421_民生政策最低支出需求" xfId="1772"/>
    <cellStyle name="好_省级明细_2016年预算草案1.13" xfId="1773"/>
    <cellStyle name="差_省级明细_23_支出汇总" xfId="1774"/>
    <cellStyle name="差_省级明细_3.2017全省支出" xfId="1775"/>
    <cellStyle name="差_省级明细_5.2017省本级收入" xfId="1776"/>
    <cellStyle name="好_34青海_财力性转移支付2010年预算参考数" xfId="1777"/>
    <cellStyle name="差_省级明细_Book1" xfId="1778"/>
    <cellStyle name="差_省级明细_Book1 2" xfId="1779"/>
    <cellStyle name="好_2011年预算大表11-26_收入汇总" xfId="1780"/>
    <cellStyle name="差_省级明细_Book1_2017年预算草案（债务）" xfId="1781"/>
    <cellStyle name="注释 2_1.3日 2017年预算草案 - 副本" xfId="1782"/>
    <cellStyle name="差_省级明细_Book1_基金汇总" xfId="1783"/>
    <cellStyle name="差_县区合并测算20080423(按照各省比重）_不含人员经费系数_省级财力12.12" xfId="1784"/>
    <cellStyle name="差_省级明细_Book1_收入汇总" xfId="1785"/>
    <cellStyle name="差_省级明细_Book1_支出汇总" xfId="1786"/>
    <cellStyle name="差_省级明细_Book3" xfId="1787"/>
    <cellStyle name="差_省级明细_Xl0000068" xfId="1788"/>
    <cellStyle name="差_省级明细_Xl0000068_基金汇总" xfId="1789"/>
    <cellStyle name="差_省级明细_Xl0000068_支出汇总" xfId="1790"/>
    <cellStyle name="千位分隔[0] 2" xfId="1791"/>
    <cellStyle name="常规 11_02支出需求及缺口县测算情况" xfId="1792"/>
    <cellStyle name="差_省级明细_基金最新_2017年预算草案（债务）" xfId="1793"/>
    <cellStyle name="差_省级明细_Xl0000071" xfId="1794"/>
    <cellStyle name="差_文体广播事业(按照总人口测算）—20080416_省级财力12.12" xfId="1795"/>
    <cellStyle name="差_省级明细_Xl0000071_基金汇总" xfId="1796"/>
    <cellStyle name="差_县市旗测算-新科目（20080627）_2014省级收入12.2（更新后）" xfId="1797"/>
    <cellStyle name="差_省级明细_表六七" xfId="1798"/>
    <cellStyle name="差_省级明细_代编全省支出预算修改" xfId="1799"/>
    <cellStyle name="差_卫生(按照总人口测算）—20080416_县市旗测算-新科目（含人口规模效应）" xfId="1800"/>
    <cellStyle name="差_省级明细_代编全省支出预算修改_2017年预算草案（债务）" xfId="1801"/>
    <cellStyle name="差_省级明细_代编全省支出预算修改_收入汇总" xfId="1802"/>
    <cellStyle name="好_Xl0000071" xfId="1803"/>
    <cellStyle name="好_2012-2013年经常性收入预测（1.1新口径）" xfId="1804"/>
    <cellStyle name="差_省级明细_冬梅3" xfId="1805"/>
    <cellStyle name="好_Xl0000071_2017年预算草案（债务）" xfId="1806"/>
    <cellStyle name="差_省级明细_冬梅3_2017年预算草案（债务）" xfId="1807"/>
    <cellStyle name="好_Xl0000071_支出汇总" xfId="1808"/>
    <cellStyle name="差_省级明细_冬梅3_支出汇总" xfId="1809"/>
    <cellStyle name="好_省级明细_23" xfId="1810"/>
    <cellStyle name="差_省级明细_副本1.2" xfId="1811"/>
    <cellStyle name="好_省级明细_23_2017年预算草案（债务）" xfId="1812"/>
    <cellStyle name="差_卫生(按照总人口测算）—20080416_县市旗测算-新科目（含人口规模效应）_2014省级收入及财力12.12（更新后）" xfId="1813"/>
    <cellStyle name="差_省级明细_副本1.2_2017年预算草案（债务）" xfId="1814"/>
    <cellStyle name="好_省级明细_23_收入汇总" xfId="1815"/>
    <cellStyle name="差_省级明细_副本1.2_收入汇总" xfId="1816"/>
    <cellStyle name="好_省级明细_23_支出汇总" xfId="1817"/>
    <cellStyle name="好_2008年财政收支预算草案(1.4) 2" xfId="1818"/>
    <cellStyle name="差_省级明细_副本1.2_支出汇总" xfId="1819"/>
    <cellStyle name="好_县区合并测算20080423(按照各省比重）" xfId="1820"/>
    <cellStyle name="好_省级明细_Xl0000071_基金汇总" xfId="1821"/>
    <cellStyle name="差_省级明细_基金最新_收入汇总" xfId="1822"/>
    <cellStyle name="差_省级明细_副本最新" xfId="1823"/>
    <cellStyle name="差_省级明细_副本最新 2" xfId="1824"/>
    <cellStyle name="差_省级明细_副本最新_2017年预算草案（债务）" xfId="1825"/>
    <cellStyle name="差_省级明细_副本最新_收入汇总" xfId="1826"/>
    <cellStyle name="差_省级明细_副本最新_支出汇总" xfId="1827"/>
    <cellStyle name="差_省级明细_基金表" xfId="1828"/>
    <cellStyle name="差_省级明细_基金最新" xfId="1829"/>
    <cellStyle name="差_省级明细_基金最新_基金汇总" xfId="1830"/>
    <cellStyle name="差_省级明细_基金最新_支出汇总" xfId="1831"/>
    <cellStyle name="差_省级明细_基金最终修改支出" xfId="1832"/>
    <cellStyle name="差_省级明细_全省收入代编最新" xfId="1833"/>
    <cellStyle name="差_省级明细_全省收入代编最新 2" xfId="1834"/>
    <cellStyle name="差_省级明细_全省收入代编最新_2017年预算草案（债务）" xfId="1835"/>
    <cellStyle name="好_行政（人员）_县市旗测算-新科目（含人口规模效应）" xfId="1836"/>
    <cellStyle name="好_分析缺口率_2014省级收入及财力12.12（更新后）" xfId="1837"/>
    <cellStyle name="差_省级明细_全省收入代编最新_基金汇总" xfId="1838"/>
    <cellStyle name="差_省级明细_全省收入代编最新_收入汇总" xfId="1839"/>
    <cellStyle name="差_省级明细_全省预算代编_收入汇总" xfId="1840"/>
    <cellStyle name="差_省级明细_全省预算代编_支出汇总" xfId="1841"/>
    <cellStyle name="差_省级明细_社保2017年预算草案1.3" xfId="1842"/>
    <cellStyle name="差_省级明细_省级国有资本经营预算表" xfId="1843"/>
    <cellStyle name="差_省级明细_政府性基金人大会表格1稿" xfId="1844"/>
    <cellStyle name="差_省级明细_政府性基金人大会表格1稿_基金汇总" xfId="1845"/>
    <cellStyle name="差_省级明细_政府性基金人大会表格1稿_收入汇总" xfId="1846"/>
    <cellStyle name="差_省级明细_支出汇总" xfId="1847"/>
    <cellStyle name="差_省级收入" xfId="1848"/>
    <cellStyle name="差_省级支出" xfId="1849"/>
    <cellStyle name="好_缺口县区测算" xfId="1850"/>
    <cellStyle name="差_省属监狱人员级别表(驻外)" xfId="1851"/>
    <cellStyle name="差_省属监狱人员级别表(驻外)_基金汇总" xfId="1852"/>
    <cellStyle name="好_2006年34青海_财力性转移支付2010年预算参考数" xfId="1853"/>
    <cellStyle name="差_省属监狱人员级别表(驻外)_收入汇总" xfId="1854"/>
    <cellStyle name="差_市辖区测算20080510_2014省级收入及财力12.12（更新后）" xfId="1855"/>
    <cellStyle name="好_电力公司增值税划转_2014省级收入12.2（更新后）" xfId="1856"/>
    <cellStyle name="差_市辖区测算20080510_不含人员经费系数" xfId="1857"/>
    <cellStyle name="差_市辖区测算20080510_不含人员经费系数_2014省级收入及财力12.12（更新后）" xfId="1858"/>
    <cellStyle name="差_市辖区测算20080510_财力性转移支付2010年预算参考数" xfId="1859"/>
    <cellStyle name="差_市辖区测算20080510_民生政策最低支出需求" xfId="1860"/>
    <cellStyle name="差_县市旗测算20080508_不含人员经费系数_2014省级收入及财力12.12（更新后）" xfId="1861"/>
    <cellStyle name="差_市辖区测算20080510_民生政策最低支出需求_2014省级收入12.2（更新后）" xfId="1862"/>
    <cellStyle name="差_市辖区测算20080510_民生政策最低支出需求_2014省级收入及财力12.12（更新后）" xfId="1863"/>
    <cellStyle name="差_市辖区测算20080510_民生政策最低支出需求_财力性转移支付2010年预算参考数" xfId="1864"/>
    <cellStyle name="差_市辖区测算20080510_县市旗测算-新科目（含人口规模效应）" xfId="1865"/>
    <cellStyle name="差_市辖区测算20080510_县市旗测算-新科目（含人口规模效应）_2014省级收入12.2（更新后）" xfId="1866"/>
    <cellStyle name="好_省级明细_代编全省支出预算修改_2017年预算草案（债务）" xfId="1867"/>
    <cellStyle name="差_市辖区测算-新科目（20080626）_2014省级收入12.2（更新后）" xfId="1868"/>
    <cellStyle name="差_市辖区测算-新科目（20080626）_不含人员经费系数" xfId="1869"/>
    <cellStyle name="好_省级明细_Book1_支出汇总" xfId="1870"/>
    <cellStyle name="好_2008年支出核定" xfId="1871"/>
    <cellStyle name="差_市辖区测算-新科目（20080626）_不含人员经费系数_2014省级收入及财力12.12（更新后）" xfId="1872"/>
    <cellStyle name="好_2008年支出调整" xfId="1873"/>
    <cellStyle name="差_市辖区测算-新科目（20080626）_不含人员经费系数_财力性转移支付2010年预算参考数" xfId="1874"/>
    <cellStyle name="差_市辖区测算-新科目（20080626）_财力性转移支付2010年预算参考数" xfId="1875"/>
    <cellStyle name="差_市辖区测算-新科目（20080626）_民生政策最低支出需求" xfId="1876"/>
    <cellStyle name="好_行政(燃修费)_财力性转移支付2010年预算参考数" xfId="1877"/>
    <cellStyle name="差_市辖区测算-新科目（20080626）_民生政策最低支出需求_2014省级收入12.2（更新后）" xfId="1878"/>
    <cellStyle name="差_市辖区测算-新科目（20080626）_民生政策最低支出需求_2014省级收入及财力12.12（更新后）" xfId="1879"/>
    <cellStyle name="差_市辖区测算-新科目（20080626）_民生政策最低支出需求_省级财力12.12" xfId="1880"/>
    <cellStyle name="差_自行调整差异系数顺序" xfId="1881"/>
    <cellStyle name="差_市辖区测算-新科目（20080626）_省级财力12.12" xfId="1882"/>
    <cellStyle name="差_市辖区测算-新科目（20080626）_县市旗测算-新科目（含人口规模效应）" xfId="1883"/>
    <cellStyle name="好_其他部门(按照总人口测算）—20080416" xfId="1884"/>
    <cellStyle name="好_2010年收入预测表（20091230)）" xfId="1885"/>
    <cellStyle name="差_市辖区测算-新科目（20080626）_县市旗测算-新科目（含人口规模效应）_2014省级收入12.2（更新后）" xfId="1886"/>
    <cellStyle name="强调文字颜色 4 2 2" xfId="1887"/>
    <cellStyle name="好_行政(燃修费)_2014省级收入12.2（更新后）" xfId="1888"/>
    <cellStyle name="差_市辖区测算-新科目（20080626）_县市旗测算-新科目（含人口规模效应）_财力性转移支付2010年预算参考数" xfId="1889"/>
    <cellStyle name="差_市辖区测算-新科目（20080626）_县市旗测算-新科目（含人口规模效应）_省级财力12.12" xfId="1890"/>
    <cellStyle name="差_同德" xfId="1891"/>
    <cellStyle name="差_同德_2014省级收入12.2（更新后）" xfId="1892"/>
    <cellStyle name="好_行政公检法测算_民生政策最低支出需求_财力性转移支付2010年预算参考数" xfId="1893"/>
    <cellStyle name="差_同德_2014省级收入及财力12.12（更新后）" xfId="1894"/>
    <cellStyle name="好_复件 复件 2010年预算表格－2010-03-26-（含表间 公式）_2014省级收入及财力12.12（更新后）" xfId="1895"/>
    <cellStyle name="差_同德_财力性转移支付2010年预算参考数" xfId="1896"/>
    <cellStyle name="差_同德_省级财力12.12" xfId="1897"/>
    <cellStyle name="差_危改资金测算" xfId="1898"/>
    <cellStyle name="差_危改资金测算_2014省级收入及财力12.12（更新后）" xfId="1899"/>
    <cellStyle name="差_危改资金测算_财力性转移支付2010年预算参考数" xfId="1900"/>
    <cellStyle name="差_卫生(按照总人口测算）—20080416_2014省级收入12.2（更新后）" xfId="1901"/>
    <cellStyle name="差_卫生(按照总人口测算）—20080416_2014省级收入及财力12.12（更新后）" xfId="1902"/>
    <cellStyle name="差_卫生(按照总人口测算）—20080416_不含人员经费系数" xfId="1903"/>
    <cellStyle name="差_卫生(按照总人口测算）—20080416_不含人员经费系数_2014省级收入12.2（更新后）" xfId="1904"/>
    <cellStyle name="差_卫生(按照总人口测算）—20080416_财力性转移支付2010年预算参考数" xfId="1905"/>
    <cellStyle name="好_0605石屏县" xfId="1906"/>
    <cellStyle name="常规 2 2_2016年结算与财力5.17" xfId="1907"/>
    <cellStyle name="差_卫生(按照总人口测算）—20080416_民生政策最低支出需求" xfId="1908"/>
    <cellStyle name="好_0605石屏县_财力性转移支付2010年预算参考数" xfId="1909"/>
    <cellStyle name="差_卫生(按照总人口测算）—20080416_民生政策最低支出需求_财力性转移支付2010年预算参考数" xfId="1910"/>
    <cellStyle name="差_卫生(按照总人口测算）—20080416_省级财力12.12" xfId="1911"/>
    <cellStyle name="差_卫生(按照总人口测算）—20080416_县市旗测算-新科目（含人口规模效应）_2014省级收入12.2（更新后）" xfId="1912"/>
    <cellStyle name="差_卫生(按照总人口测算）—20080416_县市旗测算-新科目（含人口规模效应）_省级财力12.12" xfId="1913"/>
    <cellStyle name="链接单元格 2 2" xfId="1914"/>
    <cellStyle name="差_县市旗测算-新科目（20080626）_县市旗测算-新科目（含人口规模效应）_省级财力12.12" xfId="1915"/>
    <cellStyle name="差_卫生部门" xfId="1916"/>
    <cellStyle name="差_卫生部门_2014省级收入及财力12.12（更新后）" xfId="1917"/>
    <cellStyle name="差_卫生部门_财力性转移支付2010年预算参考数" xfId="1918"/>
    <cellStyle name="差_县市旗测算-新科目（20080626）_2014省级收入及财力12.12（更新后）" xfId="1919"/>
    <cellStyle name="差_卫生部门_省级财力12.12" xfId="1920"/>
    <cellStyle name="差_文体广播部门" xfId="1921"/>
    <cellStyle name="差_文体广播事业(按照总人口测算）—20080416" xfId="1922"/>
    <cellStyle name="常规 12" xfId="1923"/>
    <cellStyle name="差_文体广播事业(按照总人口测算）—20080416_2014省级收入12.2（更新后）" xfId="1924"/>
    <cellStyle name="差_文体广播事业(按照总人口测算）—20080416_不含人员经费系数_2014省级收入12.2（更新后）" xfId="1925"/>
    <cellStyle name="差_文体广播事业(按照总人口测算）—20080416_不含人员经费系数_财力性转移支付2010年预算参考数" xfId="1926"/>
    <cellStyle name="差_文体广播事业(按照总人口测算）—20080416_财力性转移支付2010年预算参考数" xfId="1927"/>
    <cellStyle name="好_Sheet1_2014省级收入及财力12.12（更新后）" xfId="1928"/>
    <cellStyle name="差_文体广播事业(按照总人口测算）—20080416_民生政策最低支出需求" xfId="1929"/>
    <cellStyle name="差_文体广播事业(按照总人口测算）—20080416_民生政策最低支出需求_2014省级收入12.2（更新后）" xfId="1930"/>
    <cellStyle name="差_文体广播事业(按照总人口测算）—20080416_民生政策最低支出需求_2014省级收入及财力12.12（更新后）" xfId="1931"/>
    <cellStyle name="差_文体广播事业(按照总人口测算）—20080416_民生政策最低支出需求_省级财力12.12" xfId="1932"/>
    <cellStyle name="千位[" xfId="1933"/>
    <cellStyle name="好_2009年省对市县转移支付测算表(9.27)_省级财力12.12" xfId="1934"/>
    <cellStyle name="差_文体广播事业(按照总人口测算）—20080416_县市旗测算-新科目（含人口规模效应）" xfId="1935"/>
    <cellStyle name="强调文字颜色 2 3" xfId="1936"/>
    <cellStyle name="差_文体广播事业(按照总人口测算）—20080416_县市旗测算-新科目（含人口规模效应）_2014省级收入12.2（更新后）" xfId="1937"/>
    <cellStyle name="好_省级支出_2" xfId="1938"/>
    <cellStyle name="常规 4 6" xfId="1939"/>
    <cellStyle name="差_文体广播事业(按照总人口测算）—20080416_县市旗测算-新科目（含人口规模效应）_2014省级收入及财力12.12（更新后）" xfId="1940"/>
    <cellStyle name="好_2010省级行政性收费专项收入批复_支出汇总" xfId="1941"/>
    <cellStyle name="差_文体广播事业(按照总人口测算）—20080416_县市旗测算-新科目（含人口规模效应）_省级财力12.12" xfId="1942"/>
    <cellStyle name="好_14安徽_财力性转移支付2010年预算参考数" xfId="1943"/>
    <cellStyle name="差_下文" xfId="1944"/>
    <cellStyle name="差_下文（表）_省级财力12.12" xfId="1945"/>
    <cellStyle name="千分位" xfId="1946"/>
    <cellStyle name="货币 2" xfId="1947"/>
    <cellStyle name="差_下文_2014省级收入12.2（更新后）" xfId="1948"/>
    <cellStyle name="差_下文_省级财力12.12" xfId="1949"/>
    <cellStyle name="常规_2010年收入财力预测（20101011） 3" xfId="1950"/>
    <cellStyle name="差_县区合并测算20080421_不含人员经费系数" xfId="1951"/>
    <cellStyle name="差_县区合并测算20080421_不含人员经费系数_2014省级收入及财力12.12（更新后）" xfId="1952"/>
    <cellStyle name="常规 2 5" xfId="1953"/>
    <cellStyle name="差_县区合并测算20080421_不含人员经费系数_省级财力12.12" xfId="1954"/>
    <cellStyle name="差_县市旗测算-新科目（20080627）_县市旗测算-新科目（含人口规模效应）" xfId="1955"/>
    <cellStyle name="链接单元格 3 2" xfId="1956"/>
    <cellStyle name="差_县区合并测算20080421_民生政策最低支出需求" xfId="1957"/>
    <cellStyle name="差_县市旗测算-新科目（20080627）_县市旗测算-新科目（含人口规模效应）_2014省级收入及财力12.12（更新后）" xfId="1958"/>
    <cellStyle name="差_县区合并测算20080421_民生政策最低支出需求_2014省级收入及财力12.12（更新后）" xfId="1959"/>
    <cellStyle name="差_县区合并测算20080421_县市旗测算-新科目（含人口规模效应）_2014省级收入12.2（更新后）" xfId="1960"/>
    <cellStyle name="差_县区合并测算20080421_县市旗测算-新科目（含人口规模效应）_2014省级收入及财力12.12（更新后）" xfId="1961"/>
    <cellStyle name="差_县区合并测算20080421_县市旗测算-新科目（含人口规模效应）_省级财力12.12" xfId="1962"/>
    <cellStyle name="强调文字颜色 1 2" xfId="1963"/>
    <cellStyle name="好_财力差异计算表(不含非农业区)_省级财力12.12" xfId="1964"/>
    <cellStyle name="差_县区合并测算20080423(按照各省比重）_民生政策最低支出需求_2014省级收入12.2（更新后）" xfId="1965"/>
    <cellStyle name="差_县区合并测算20080423(按照各省比重）_民生政策最低支出需求_财力性转移支付2010年预算参考数" xfId="1966"/>
    <cellStyle name="好_省级明细_副本最新_收入汇总" xfId="1967"/>
    <cellStyle name="差_县市旗测算20080508" xfId="1968"/>
    <cellStyle name="差_县市旗测算20080508_2014省级收入12.2（更新后）" xfId="1969"/>
    <cellStyle name="差_县市旗测算20080508_不含人员经费系数" xfId="1970"/>
    <cellStyle name="常规 13 2" xfId="1971"/>
    <cellStyle name="差_县市旗测算20080508_不含人员经费系数_财力性转移支付2010年预算参考数" xfId="1972"/>
    <cellStyle name="好_2008年财政收支预算草案(1.4)_支出汇总" xfId="1973"/>
    <cellStyle name="差_县市旗测算20080508_不含人员经费系数_省级财力12.12" xfId="1974"/>
    <cellStyle name="差_县市旗测算20080508_财力性转移支付2010年预算参考数" xfId="1975"/>
    <cellStyle name="好_省级明细_Xl0000071_收入汇总" xfId="1976"/>
    <cellStyle name="差_县市旗测算20080508_民生政策最低支出需求" xfId="1977"/>
    <cellStyle name="好_成本差异系数_2014省级收入及财力12.12（更新后）" xfId="1978"/>
    <cellStyle name="差_县市旗测算20080508_民生政策最低支出需求_2014省级收入12.2（更新后）" xfId="1979"/>
    <cellStyle name="好_教育(按照总人口测算）—20080416_县市旗测算-新科目（含人口规模效应）_财力性转移支付2010年预算参考数" xfId="1980"/>
    <cellStyle name="差_县市旗测算20080508_民生政策最低支出需求_2014省级收入及财力12.12（更新后）" xfId="1981"/>
    <cellStyle name="差_县市旗测算20080508_民生政策最低支出需求_财力性转移支付2010年预算参考数" xfId="1982"/>
    <cellStyle name="差_县市旗测算20080508_省级财力12.12" xfId="1983"/>
    <cellStyle name="差_县市旗测算20080508_县市旗测算-新科目（含人口规模效应）" xfId="1984"/>
    <cellStyle name="差_县市旗测算20080508_县市旗测算-新科目（含人口规模效应）_2014省级收入及财力12.12（更新后）" xfId="1985"/>
    <cellStyle name="差_县市旗测算20080508_县市旗测算-新科目（含人口规模效应）_财力性转移支付2010年预算参考数" xfId="1986"/>
    <cellStyle name="差_县市旗测算-新科目（20080626）_2014省级收入12.2（更新后）" xfId="1987"/>
    <cellStyle name="差_县市旗测算-新科目（20080626）_不含人员经费系数_2014省级收入及财力12.12（更新后）" xfId="1988"/>
    <cellStyle name="差_县市旗测算-新科目（20080626）_不含人员经费系数_财力性转移支付2010年预算参考数" xfId="1989"/>
    <cellStyle name="差_县市旗测算-新科目（20080626）_财力性转移支付2010年预算参考数" xfId="1990"/>
    <cellStyle name="差_县市旗测算-新科目（20080626）_民生政策最低支出需求_2014省级收入及财力12.12（更新后）" xfId="1991"/>
    <cellStyle name="差_县市旗测算-新科目（20080626）_民生政策最低支出需求_省级财力12.12" xfId="1992"/>
    <cellStyle name="好_Xl0000068_支出汇总" xfId="1993"/>
    <cellStyle name="差_县市旗测算-新科目（20080626）_省级财力12.12" xfId="1994"/>
    <cellStyle name="差_县市旗测算-新科目（20080627）_不含人员经费系数" xfId="1995"/>
    <cellStyle name="差_县市旗测算-新科目（20080627）_不含人员经费系数_2014省级收入及财力12.12（更新后）" xfId="1996"/>
    <cellStyle name="差_县市旗测算-新科目（20080627）_不含人员经费系数_省级财力12.12" xfId="1997"/>
    <cellStyle name="差_县市旗测算-新科目（20080627）_财力性转移支付2010年预算参考数" xfId="1998"/>
    <cellStyle name="差_县市旗测算-新科目（20080627）_民生政策最低支出需求" xfId="1999"/>
    <cellStyle name="差_县市旗测算-新科目（20080627）_民生政策最低支出需求_2014省级收入及财力12.12（更新后）" xfId="2000"/>
    <cellStyle name="差_县市旗测算-新科目（20080627）_民生政策最低支出需求_财力性转移支付2010年预算参考数" xfId="2001"/>
    <cellStyle name="常规_提供表" xfId="2002"/>
    <cellStyle name="差_县市旗测算-新科目（20080627）_民生政策最低支出需求_省级财力12.12" xfId="2003"/>
    <cellStyle name="好_行政（人员）_不含人员经费系数_2014省级收入12.2（更新后）" xfId="2004"/>
    <cellStyle name="差_县市旗测算-新科目（20080627）_省级财力12.12" xfId="2005"/>
    <cellStyle name="差_一般预算支出口径剔除表" xfId="2006"/>
    <cellStyle name="差_一般预算支出口径剔除表_2014省级收入12.2（更新后）" xfId="2007"/>
    <cellStyle name="差_一般预算支出口径剔除表_省级财力12.12" xfId="2008"/>
    <cellStyle name="差_云南省2008年转移支付测算——州市本级考核部分及政策性测算" xfId="2009"/>
    <cellStyle name="差_云南省2008年转移支付测算——州市本级考核部分及政策性测算_2014省级收入及财力12.12（更新后）" xfId="2010"/>
    <cellStyle name="差_云南省2008年转移支付测算——州市本级考核部分及政策性测算_财力性转移支付2010年预算参考数" xfId="2011"/>
    <cellStyle name="差_转移支付_2014省级收入12.2（更新后）" xfId="2012"/>
    <cellStyle name="差_转移支付_省级财力12.12" xfId="2013"/>
    <cellStyle name="差_自行调整差异系数顺序_2014省级收入及财力12.12（更新后）" xfId="2014"/>
    <cellStyle name="差_自行调整差异系数顺序_财力性转移支付2010年预算参考数" xfId="2015"/>
    <cellStyle name="差_自行调整差异系数顺序_省级财力12.12" xfId="2016"/>
    <cellStyle name="好_县市旗测算-新科目（20080627）_财力性转移支付2010年预算参考数" xfId="2017"/>
    <cellStyle name="好_财力差异计算表(不含非农业区)" xfId="2018"/>
    <cellStyle name="常" xfId="2019"/>
    <cellStyle name="好_省级明细_Book1_基金汇总" xfId="2020"/>
    <cellStyle name="好_M01-2(州市补助收入)" xfId="2021"/>
    <cellStyle name="常规 10 2" xfId="2022"/>
    <cellStyle name="常规 11 2 2" xfId="2023"/>
    <cellStyle name="常规 11 2_2012年结算与财力5.3" xfId="2024"/>
    <cellStyle name="常规 11 4" xfId="2025"/>
    <cellStyle name="好_12滨州_2014省级收入及财力12.12（更新后）" xfId="2026"/>
    <cellStyle name="常规 13" xfId="2027"/>
    <cellStyle name="常规 21" xfId="2028"/>
    <cellStyle name="常规 16" xfId="2029"/>
    <cellStyle name="常规 16 2" xfId="2030"/>
    <cellStyle name="常规 16_2016年结算与财力5.17" xfId="2031"/>
    <cellStyle name="常规 22" xfId="2032"/>
    <cellStyle name="常规 17" xfId="2033"/>
    <cellStyle name="常规 24" xfId="2034"/>
    <cellStyle name="常规 19" xfId="2035"/>
    <cellStyle name="常规 2" xfId="2036"/>
    <cellStyle name="常规 2 2 2" xfId="2037"/>
    <cellStyle name="常规 2 2 3" xfId="2038"/>
    <cellStyle name="常规 2 3" xfId="2039"/>
    <cellStyle name="常规 2 3 2" xfId="2040"/>
    <cellStyle name="常规 2 3_2012年省级平衡表" xfId="2041"/>
    <cellStyle name="常规 2 6" xfId="2042"/>
    <cellStyle name="常规 2 7" xfId="2043"/>
    <cellStyle name="常规 2_2007年收支情况及2008年收支预计表(汇总表)" xfId="2044"/>
    <cellStyle name="常规 22 2" xfId="2045"/>
    <cellStyle name="常规 23_5.2017省本级收入" xfId="2046"/>
    <cellStyle name="常规 31" xfId="2047"/>
    <cellStyle name="常规 26" xfId="2048"/>
    <cellStyle name="常规 28" xfId="2049"/>
    <cellStyle name="好_Sheet2_1" xfId="2050"/>
    <cellStyle name="常规 29" xfId="2051"/>
    <cellStyle name="常规 3" xfId="2052"/>
    <cellStyle name="好_3.2017全省支出" xfId="2053"/>
    <cellStyle name="常规 3 2" xfId="2054"/>
    <cellStyle name="常规 3 2 2" xfId="2055"/>
    <cellStyle name="常规 3 2_3.2017全省支出" xfId="2056"/>
    <cellStyle name="检查单元格 3_1.3日 2017年预算草案 - 副本" xfId="2057"/>
    <cellStyle name="常规 3 5" xfId="2058"/>
    <cellStyle name="好_总人口_财力性转移支付2010年预算参考数" xfId="2059"/>
    <cellStyle name="常规 4" xfId="2060"/>
    <cellStyle name="好_财政厅编制用表（2011年报省人大）_基金汇总" xfId="2061"/>
    <cellStyle name="常规 4 2" xfId="2062"/>
    <cellStyle name="常规 4 2 2" xfId="2063"/>
    <cellStyle name="常规 4 4" xfId="2064"/>
    <cellStyle name="常规 4 3" xfId="2065"/>
    <cellStyle name="常规 4 5" xfId="2066"/>
    <cellStyle name="好_省级支出_1" xfId="2067"/>
    <cellStyle name="常规 4_2008年横排表0721" xfId="2068"/>
    <cellStyle name="常规 5 2" xfId="2069"/>
    <cellStyle name="常规 5 3" xfId="2070"/>
    <cellStyle name="好_20111127汇报附表（8张）_基金汇总" xfId="2071"/>
    <cellStyle name="常规 5 4" xfId="2072"/>
    <cellStyle name="好_河南省----2009-05-21（补充数据）_2013省级预算附表" xfId="2073"/>
    <cellStyle name="常规 6 2" xfId="2074"/>
    <cellStyle name="好_2006年27重庆" xfId="2075"/>
    <cellStyle name="好_国有资本经营预算（2011年报省人大）_附表1-6" xfId="2076"/>
    <cellStyle name="常规 6 3" xfId="2077"/>
    <cellStyle name="好_财政供养人员" xfId="2078"/>
    <cellStyle name="常规 6 4" xfId="2079"/>
    <cellStyle name="常规 7" xfId="2080"/>
    <cellStyle name="好_2007结算与财力(6.2)_支出汇总" xfId="2081"/>
    <cellStyle name="常规 7 2" xfId="2082"/>
    <cellStyle name="常规 7 3" xfId="2083"/>
    <cellStyle name="常规 8" xfId="2084"/>
    <cellStyle name="常规 9" xfId="2085"/>
    <cellStyle name="常规_(汝州)excel2003版（已锁定公式）2018年地方财政预算表" xfId="2086"/>
    <cellStyle name="常规_12-29日省政府常务会议材料附件" xfId="2087"/>
    <cellStyle name="常规_12-29日省政府常务会议材料附件 3" xfId="2088"/>
    <cellStyle name="好_2" xfId="2089"/>
    <cellStyle name="常规_2007基金预算" xfId="2090"/>
    <cellStyle name="好_汇总表4_财力性转移支付2010年预算参考数" xfId="2091"/>
    <cellStyle name="常规_2007基金预算 2" xfId="2092"/>
    <cellStyle name="常规_2010年收入财力预测（20101011）" xfId="2093"/>
    <cellStyle name="常规_2010年收入财力预测（20101011）_全省社会保险基金" xfId="2094"/>
    <cellStyle name="常规_2014年公共财政支出预算表（到项级科目）" xfId="2095"/>
    <cellStyle name="常规_20160105省级2016年预算情况表（最新）" xfId="2096"/>
    <cellStyle name="好_成本差异系数（含人口规模）_省级财力12.12" xfId="2097"/>
    <cellStyle name="常规_2016年全省社会保险基金收支预算表细化" xfId="2098"/>
    <cellStyle name="计算 2_1.3日 2017年预算草案 - 副本" xfId="2099"/>
    <cellStyle name="常规_2016年省本级社会保险基金收支预算表细化" xfId="2100"/>
    <cellStyle name="常规_2016年省本级社会保险基金收支预算表细化 2" xfId="2101"/>
    <cellStyle name="常规_20170103省级2017年预算情况表" xfId="2102"/>
    <cellStyle name="常规_附件：2012年出口退税基数及超基数上解情况表" xfId="2103"/>
    <cellStyle name="常规_全省社会保险基金" xfId="2104"/>
    <cellStyle name="常规_省本级（省直组）" xfId="2105"/>
    <cellStyle name="好_市辖区测算-新科目（20080626）" xfId="2106"/>
    <cellStyle name="常规_省级收入" xfId="2107"/>
    <cellStyle name="超级链接" xfId="2108"/>
    <cellStyle name="好_行政(燃修费)_民生政策最低支出需求_省级财力12.12" xfId="2109"/>
    <cellStyle name="好_省级明细_Book1_收入汇总" xfId="2110"/>
    <cellStyle name="分级显示行_1_13区汇总" xfId="2111"/>
    <cellStyle name="好 2" xfId="2112"/>
    <cellStyle name="好 2_3.2017全省支出" xfId="2113"/>
    <cellStyle name="好_Sheet2" xfId="2114"/>
    <cellStyle name="好 3" xfId="2115"/>
    <cellStyle name="好 3 2" xfId="2116"/>
    <cellStyle name="好_(财政总决算简表-2016年)收入导出数据" xfId="2117"/>
    <cellStyle name="好_03昭通" xfId="2118"/>
    <cellStyle name="输出 3 2" xfId="2119"/>
    <cellStyle name="好_0502通海县" xfId="2120"/>
    <cellStyle name="好_05潍坊" xfId="2121"/>
    <cellStyle name="好_07临沂" xfId="2122"/>
    <cellStyle name="好_09黑龙江" xfId="2123"/>
    <cellStyle name="好_09黑龙江_2014省级收入12.2（更新后）" xfId="2124"/>
    <cellStyle name="好_09黑龙江_2014省级收入及财力12.12（更新后）" xfId="2125"/>
    <cellStyle name="好_09黑龙江_财力性转移支付2010年预算参考数" xfId="2126"/>
    <cellStyle name="好_09黑龙江_省级财力12.12" xfId="2127"/>
    <cellStyle name="好_1_2014省级收入12.2（更新后）" xfId="2128"/>
    <cellStyle name="好_1_2014省级收入及财力12.12（更新后）" xfId="2129"/>
    <cellStyle name="好_1_财力性转移支付2010年预算参考数" xfId="2130"/>
    <cellStyle name="好_测算结果_省级财力12.12" xfId="2131"/>
    <cellStyle name="好_1_省级财力12.12" xfId="2132"/>
    <cellStyle name="好_测算结果" xfId="2133"/>
    <cellStyle name="链接单元格 2_1.3日 2017年预算草案 - 副本" xfId="2134"/>
    <cellStyle name="好_1110洱源县_2014省级收入12.2（更新后）" xfId="2135"/>
    <cellStyle name="好_2006年28四川_财力性转移支付2010年预算参考数" xfId="2136"/>
    <cellStyle name="好_1110洱源县_2014省级收入及财力12.12（更新后）" xfId="2137"/>
    <cellStyle name="好_1110洱源县_财力性转移支付2010年预算参考数" xfId="2138"/>
    <cellStyle name="好_1110洱源县_省级财力12.12" xfId="2139"/>
    <cellStyle name="好_11大理" xfId="2140"/>
    <cellStyle name="好_11大理_2014省级收入12.2（更新后）" xfId="2141"/>
    <cellStyle name="好_11大理_2014省级收入及财力12.12（更新后）" xfId="2142"/>
    <cellStyle name="好_11大理_省级财力12.12" xfId="2143"/>
    <cellStyle name="注释 2 3" xfId="2144"/>
    <cellStyle name="好_12滨州" xfId="2145"/>
    <cellStyle name="好_12滨州_2014省级收入12.2（更新后）" xfId="2146"/>
    <cellStyle name="好_县市旗测算-新科目（20080626）_民生政策最低支出需求" xfId="2147"/>
    <cellStyle name="好_12滨州_省级财力12.12" xfId="2148"/>
    <cellStyle name="好_省级国有资本经营预算表" xfId="2149"/>
    <cellStyle name="好_14安徽_2014省级收入12.2（更新后）" xfId="2150"/>
    <cellStyle name="好_14安徽_2014省级收入及财力12.12（更新后）" xfId="2151"/>
    <cellStyle name="好_14安徽_省级财力12.12" xfId="2152"/>
    <cellStyle name="检查单元格 2" xfId="2153"/>
    <cellStyle name="好_2.2017全省收入" xfId="2154"/>
    <cellStyle name="好_2_2014省级收入12.2（更新后）" xfId="2155"/>
    <cellStyle name="好_2_财力性转移支付2010年预算参考数" xfId="2156"/>
    <cellStyle name="好_2_省级财力12.12" xfId="2157"/>
    <cellStyle name="好_省级明细_全省预算代编 2" xfId="2158"/>
    <cellStyle name="好_20 2007年河南结算单" xfId="2159"/>
    <cellStyle name="好_20 2007年河南结算单 2" xfId="2160"/>
    <cellStyle name="好_20 2007年河南结算单_2014省级收入12.2（更新后）" xfId="2161"/>
    <cellStyle name="好_20 2007年河南结算单_2014省级收入及财力12.12（更新后）" xfId="2162"/>
    <cellStyle name="好_20 2007年河南结算单_2017年预算草案（债务）" xfId="2163"/>
    <cellStyle name="好_20 2007年河南结算单_附表1-6" xfId="2164"/>
    <cellStyle name="好_20 2007年河南结算单_基金汇总" xfId="2165"/>
    <cellStyle name="好_20 2007年河南结算单_省级财力12.12" xfId="2166"/>
    <cellStyle name="好_20 2007年河南结算单_收入汇总" xfId="2167"/>
    <cellStyle name="好_20 2007年河南结算单_支出汇总" xfId="2168"/>
    <cellStyle name="好_2006年22湖南" xfId="2169"/>
    <cellStyle name="好_2006年22湖南_2014省级收入12.2（更新后）" xfId="2170"/>
    <cellStyle name="好_2006年22湖南_财力性转移支付2010年预算参考数" xfId="2171"/>
    <cellStyle name="好_20河南(财政部2010年县级基本财力测算数据)_2014省级收入及财力12.12（更新后）" xfId="2172"/>
    <cellStyle name="好_2006年22湖南_省级财力12.12" xfId="2173"/>
    <cellStyle name="好_2006年27重庆_2014省级收入12.2（更新后）" xfId="2174"/>
    <cellStyle name="好_2006年27重庆_财力性转移支付2010年预算参考数" xfId="2175"/>
    <cellStyle name="好_2006年27重庆_省级财力12.12" xfId="2176"/>
    <cellStyle name="好_2006年28四川" xfId="2177"/>
    <cellStyle name="好_2006年28四川_2014省级收入12.2（更新后）" xfId="2178"/>
    <cellStyle name="好_2006年28四川_省级财力12.12" xfId="2179"/>
    <cellStyle name="好_21.2017年全省基金收入" xfId="2180"/>
    <cellStyle name="好_2006年30云南" xfId="2181"/>
    <cellStyle name="好_2006年33甘肃" xfId="2182"/>
    <cellStyle name="好_2006年34青海" xfId="2183"/>
    <cellStyle name="好_2006年34青海_2014省级收入12.2（更新后）" xfId="2184"/>
    <cellStyle name="好_同德_财力性转移支付2010年预算参考数" xfId="2185"/>
    <cellStyle name="好_2006年34青海_2014省级收入及财力12.12（更新后）" xfId="2186"/>
    <cellStyle name="好_2006年全省财力计算表（中央、决算）" xfId="2187"/>
    <cellStyle name="好_2006年水利统计指标统计表_2014省级收入及财力12.12（更新后）" xfId="2188"/>
    <cellStyle name="好_2006年水利统计指标统计表_省级财力12.12" xfId="2189"/>
    <cellStyle name="好_2007结算与财力(6.2)" xfId="2190"/>
    <cellStyle name="好_行政（人员）_县市旗测算-新科目（含人口规模效应）_省级财力12.12" xfId="2191"/>
    <cellStyle name="好_2007结算与财力(6.2)_基金汇总" xfId="2192"/>
    <cellStyle name="好_2007结算与财力(6.2)_收入汇总" xfId="2193"/>
    <cellStyle name="好_2007年结算已定项目对账单" xfId="2194"/>
    <cellStyle name="好_2007年结算已定项目对账单_2017年预算草案（债务）" xfId="2195"/>
    <cellStyle name="好_2007年结算已定项目对账单_附表1-6" xfId="2196"/>
    <cellStyle name="好_2007年结算已定项目对账单_基金汇总" xfId="2197"/>
    <cellStyle name="好_2007年结算已定项目对账单_省级财力12.12" xfId="2198"/>
    <cellStyle name="好_2007年结算已定项目对账单_收入汇总" xfId="2199"/>
    <cellStyle name="好_2007年结算已定项目对账单_支出汇总" xfId="2200"/>
    <cellStyle name="好_2007年收支情况及2008年收支预计表(汇总表)" xfId="2201"/>
    <cellStyle name="好_2007年收支情况及2008年收支预计表(汇总表)_2014省级收入12.2（更新后）" xfId="2202"/>
    <cellStyle name="好_2007年一般预算支出剔除" xfId="2203"/>
    <cellStyle name="好_2007年一般预算支出剔除_2014省级收入12.2（更新后）" xfId="2204"/>
    <cellStyle name="好_2007年一般预算支出剔除_2014省级收入及财力12.12（更新后）" xfId="2205"/>
    <cellStyle name="好_2007年一般预算支出剔除_省级财力12.12" xfId="2206"/>
    <cellStyle name="好_2007年中央财政与河南省财政年终决算结算单" xfId="2207"/>
    <cellStyle name="好_2007年中央财政与河南省财政年终决算结算单_2013省级预算附表" xfId="2208"/>
    <cellStyle name="好_2007年中央财政与河南省财政年终决算结算单_2014省级收入12.2（更新后）" xfId="2209"/>
    <cellStyle name="好_2007年中央财政与河南省财政年终决算结算单_附表1-6" xfId="2210"/>
    <cellStyle name="好_2007年中央财政与河南省财政年终决算结算单_基金汇总" xfId="2211"/>
    <cellStyle name="好_国有资本经营预算（2011年报省人大）_2014省级收入12.2（更新后）" xfId="2212"/>
    <cellStyle name="好_2007年中央财政与河南省财政年终决算结算单_省级财力12.12" xfId="2213"/>
    <cellStyle name="好_2007年中央财政与河南省财政年终决算结算单_收入汇总" xfId="2214"/>
    <cellStyle name="好_2007年中央财政与河南省财政年终决算结算单_支出汇总" xfId="2215"/>
    <cellStyle name="好_2007一般预算支出口径剔除表_2014省级收入及财力12.12（更新后）" xfId="2216"/>
    <cellStyle name="好_测算结果汇总_财力性转移支付2010年预算参考数" xfId="2217"/>
    <cellStyle name="好_缺口县区测算(财政部标准)" xfId="2218"/>
    <cellStyle name="好_2007一般预算支出口径剔除表_省级财力12.12" xfId="2219"/>
    <cellStyle name="好_2008计算资料（8月11日终稿）" xfId="2220"/>
    <cellStyle name="好_2008结算与财力(最终)" xfId="2221"/>
    <cellStyle name="好_2008经常性收入" xfId="2222"/>
    <cellStyle name="好_20河南_2014省级收入12.2（更新后）" xfId="2223"/>
    <cellStyle name="好_2008年财政收支预算草案(1.4)" xfId="2224"/>
    <cellStyle name="好_2008年财政收支预算草案(1.4)_2017年预算草案（债务）" xfId="2225"/>
    <cellStyle name="好_2008年财政收支预算草案(1.4)_基金汇总" xfId="2226"/>
    <cellStyle name="好_2008年全省汇总收支计算表" xfId="2227"/>
    <cellStyle name="好_2008年全省汇总收支计算表_2014省级收入及财力12.12（更新后）" xfId="2228"/>
    <cellStyle name="好_2008年全省汇总收支计算表_财力性转移支付2010年预算参考数" xfId="2229"/>
    <cellStyle name="好_2008年全省汇总收支计算表_省级财力12.12" xfId="2230"/>
    <cellStyle name="好_2008年全省人员信息" xfId="2231"/>
    <cellStyle name="好_2008年一般预算支出预计" xfId="2232"/>
    <cellStyle name="好_2008年预计支出与2007年对比" xfId="2233"/>
    <cellStyle name="好_市辖区测算-新科目（20080626）_县市旗测算-新科目（含人口规模效应）_财力性转移支付2010年预算参考数" xfId="2234"/>
    <cellStyle name="콤마 [0]_BOILER-CO1" xfId="2235"/>
    <cellStyle name="好_2008年支出调整_2014省级收入12.2（更新后）" xfId="2236"/>
    <cellStyle name="好_2008年支出调整_2014省级收入及财力12.12（更新后）" xfId="2237"/>
    <cellStyle name="好_2008年支出调整_省级财力12.12" xfId="2238"/>
    <cellStyle name="强调文字颜色 4 2 3" xfId="2239"/>
    <cellStyle name="好_2009年财力测算情况11.19" xfId="2240"/>
    <cellStyle name="好_2009年财力测算情况11.19_基金汇总" xfId="2241"/>
    <cellStyle name="好_2009年财力测算情况11.19_收入汇总" xfId="2242"/>
    <cellStyle name="好_电力公司增值税划转" xfId="2243"/>
    <cellStyle name="好_2009年财力测算情况11.19_支出汇总" xfId="2244"/>
    <cellStyle name="好_2009年结算（最终）_基金汇总" xfId="2245"/>
    <cellStyle name="好_Sheet1_全省基金收支" xfId="2246"/>
    <cellStyle name="好_2009年结算（最终）_支出汇总" xfId="2247"/>
    <cellStyle name="好_省级明细_代编全省支出预算修改" xfId="2248"/>
    <cellStyle name="好_2009年省对市县转移支付测算表(9.27)_2014省级收入12.2（更新后）" xfId="2249"/>
    <cellStyle name="好_2009年省与市县结算（最终）" xfId="2250"/>
    <cellStyle name="好_2010年全省供养人员" xfId="2251"/>
    <cellStyle name="好_附表_省级财力12.12" xfId="2252"/>
    <cellStyle name="好_2010年收入预测表（20091218)）" xfId="2253"/>
    <cellStyle name="好_2010年收入预测表（20091218)）_基金汇总" xfId="2254"/>
    <cellStyle name="好_2010年收入预测表（20091218)）_收入汇总" xfId="2255"/>
    <cellStyle name="好_2010年收入预测表（20091218)）_支出汇总" xfId="2256"/>
    <cellStyle name="好_2010年收入预测表（20091219)）_基金汇总" xfId="2257"/>
    <cellStyle name="好_20160105省级2016年预算情况表（最新）_2017年预算草案（债务）" xfId="2258"/>
    <cellStyle name="好_同德" xfId="2259"/>
    <cellStyle name="好_2010年收入预测表（20091219)）_收入汇总" xfId="2260"/>
    <cellStyle name="好_2010年收入预测表（20091219)）_支出汇总" xfId="2261"/>
    <cellStyle name="好_2010年收入预测表（20091230)）_收入汇总" xfId="2262"/>
    <cellStyle name="好_2010年收入预测表（20091230)）_支出汇总" xfId="2263"/>
    <cellStyle name="好_2010省对市县转移支付测算表(10-21）" xfId="2264"/>
    <cellStyle name="好_2010省对市县转移支付测算表(10-21）_2014省级收入及财力12.12（更新后）" xfId="2265"/>
    <cellStyle name="好_2010省对市县转移支付测算表(10-21）_省级财力12.12" xfId="2266"/>
    <cellStyle name="好_2010省级行政性收费专项收入批复" xfId="2267"/>
    <cellStyle name="好_2010省级行政性收费专项收入批复_基金汇总" xfId="2268"/>
    <cellStyle name="好_2010省级行政性收费专项收入批复_收入汇总" xfId="2269"/>
    <cellStyle name="好_安徽 缺口县区测算(地方填报)1_省级财力12.12" xfId="2270"/>
    <cellStyle name="好_20111127汇报附表（8张）" xfId="2271"/>
    <cellStyle name="好_20111127汇报附表（8张）_收入汇总" xfId="2272"/>
    <cellStyle name="好_20111127汇报附表（8张）_支出汇总" xfId="2273"/>
    <cellStyle name="好_2011年全省及省级预计12-31" xfId="2274"/>
    <cellStyle name="好_2011年全省及省级预计2011-12-12_基金汇总" xfId="2275"/>
    <cellStyle name="好_2011年全省及省级预计2011-12-12_收入汇总" xfId="2276"/>
    <cellStyle name="好_2011年全省及省级预计2011-12-12_支出汇总" xfId="2277"/>
    <cellStyle name="好_2011年预算表格2010.12.9" xfId="2278"/>
    <cellStyle name="好_商品交易所2006--2008年税收" xfId="2279"/>
    <cellStyle name="好_2011年预算表格2010.12.9_2014省级收入12.2（更新后）" xfId="2280"/>
    <cellStyle name="强调文字颜色 6 2_3.2017全省支出" xfId="2281"/>
    <cellStyle name="好_2011年预算表格2010.12.9_2017年预算草案（债务）" xfId="2282"/>
    <cellStyle name="好_行政(燃修费)_民生政策最低支出需求_财力性转移支付2010年预算参考数" xfId="2283"/>
    <cellStyle name="好_商品交易所2006--2008年税收_2017年预算草案（债务）" xfId="2284"/>
    <cellStyle name="好_2011年预算表格2010.12.9_附表1-6" xfId="2285"/>
    <cellStyle name="好_2011年预算表格2010.12.9_基金汇总" xfId="2286"/>
    <cellStyle name="好_20160105省级2016年预算情况表（最新）_收入汇总" xfId="2287"/>
    <cellStyle name="好_商品交易所2006--2008年税收_基金汇总" xfId="2288"/>
    <cellStyle name="计算 2" xfId="2289"/>
    <cellStyle name="好_2011年预算表格2010.12.9_省级财力12.12" xfId="2290"/>
    <cellStyle name="好_20160105省级2016年预算情况表（最新）" xfId="2291"/>
    <cellStyle name="好_2011年预算表格2010.12.9_收入汇总" xfId="2292"/>
    <cellStyle name="好_商品交易所2006--2008年税收_收入汇总" xfId="2293"/>
    <cellStyle name="好_2011年预算表格2010.12.9_支出汇总" xfId="2294"/>
    <cellStyle name="好_商品交易所2006--2008年税收_支出汇总" xfId="2295"/>
    <cellStyle name="好_2011年预算大表11-26" xfId="2296"/>
    <cellStyle name="好_2011年预算大表11-26 2" xfId="2297"/>
    <cellStyle name="好_2011年预算大表11-26_2017年预算草案（债务）" xfId="2298"/>
    <cellStyle name="好_2011年预算大表11-26_支出汇总" xfId="2299"/>
    <cellStyle name="好_2012年国有资本经营预算收支总表" xfId="2300"/>
    <cellStyle name="好_财政厅编制用表（2011年报省人大）" xfId="2301"/>
    <cellStyle name="好_行政公检法测算_民生政策最低支出需求_2014省级收入12.2（更新后）" xfId="2302"/>
    <cellStyle name="好_2012年结算与财力5.3" xfId="2303"/>
    <cellStyle name="好_2012年省级一般预算收入计划" xfId="2304"/>
    <cellStyle name="好_分析缺口率" xfId="2305"/>
    <cellStyle name="好_2013省级预算附表" xfId="2306"/>
    <cellStyle name="好_20161017---核定基数定表" xfId="2307"/>
    <cellStyle name="好_2016年财政专项清理表" xfId="2308"/>
    <cellStyle name="好_2016年财政总决算生成表全套0417 -平衡表" xfId="2309"/>
    <cellStyle name="好_2016年结算与财力5.17" xfId="2310"/>
    <cellStyle name="检查单元格 2 2" xfId="2311"/>
    <cellStyle name="好_2016年预算表格（公式）" xfId="2312"/>
    <cellStyle name="好_省级明细_代编表" xfId="2313"/>
    <cellStyle name="好_2016年中原银行税收基数短收市县负担情况表" xfId="2314"/>
    <cellStyle name="好_34青海_1_2014省级收入及财力12.12（更新后）" xfId="2315"/>
    <cellStyle name="好_20170103省级2017年预算情况表" xfId="2316"/>
    <cellStyle name="好_2017年预算草案（债务）" xfId="2317"/>
    <cellStyle name="好_20河南(财政部2010年县级基本财力测算数据)_2014省级收入12.2（更新后）" xfId="2318"/>
    <cellStyle name="好_20河南(财政部2010年县级基本财力测算数据)_省级财力12.12" xfId="2319"/>
    <cellStyle name="好_20河南_2014省级收入及财力12.12（更新后）" xfId="2320"/>
    <cellStyle name="好_20河南_财力性转移支付2010年预算参考数" xfId="2321"/>
    <cellStyle name="好_34青海_1_省级财力12.12" xfId="2322"/>
    <cellStyle name="好_20河南省" xfId="2323"/>
    <cellStyle name="好_22.2017年全省基金支出" xfId="2324"/>
    <cellStyle name="好_22湖南_2014省级收入12.2（更新后）" xfId="2325"/>
    <cellStyle name="好_22湖南_财力性转移支付2010年预算参考数" xfId="2326"/>
    <cellStyle name="适中 2" xfId="2327"/>
    <cellStyle name="好_27重庆_2014省级收入及财力12.12（更新后）" xfId="2328"/>
    <cellStyle name="好_27重庆_财力性转移支付2010年预算参考数" xfId="2329"/>
    <cellStyle name="好_28四川" xfId="2330"/>
    <cellStyle name="好_28四川_2014省级收入12.2（更新后）" xfId="2331"/>
    <cellStyle name="好_28四川_财力性转移支付2010年预算参考数" xfId="2332"/>
    <cellStyle name="好_28四川_省级财力12.12" xfId="2333"/>
    <cellStyle name="好_30云南" xfId="2334"/>
    <cellStyle name="好_省级明细_政府性基金人大会表格1稿_基金汇总" xfId="2335"/>
    <cellStyle name="好_30云南_1" xfId="2336"/>
    <cellStyle name="好_30云南_1_2014省级收入12.2（更新后）" xfId="2337"/>
    <cellStyle name="好_30云南_1_2014省级收入及财力12.12（更新后）" xfId="2338"/>
    <cellStyle name="好_30云南_1_省级财力12.12" xfId="2339"/>
    <cellStyle name="好_表一_2014省级收入及财力12.12（更新后）" xfId="2340"/>
    <cellStyle name="好_33甘肃" xfId="2341"/>
    <cellStyle name="好_34青海" xfId="2342"/>
    <cellStyle name="好_34青海_1" xfId="2343"/>
    <cellStyle name="好_省级明细_Xl0000071_2017年预算草案（债务）" xfId="2344"/>
    <cellStyle name="好_34青海_1_财力性转移支付2010年预算参考数" xfId="2345"/>
    <cellStyle name="好_34青海_2014省级收入12.2（更新后）" xfId="2346"/>
    <cellStyle name="好_410927000_台前县_2014省级收入12.2（更新后）" xfId="2347"/>
    <cellStyle name="好_410927000_台前县_2014省级收入及财力12.12（更新后）" xfId="2348"/>
    <cellStyle name="好_410927000_台前县_省级财力12.12" xfId="2349"/>
    <cellStyle name="好_530629_2006年县级财政报表附表" xfId="2350"/>
    <cellStyle name="好_Xl0000068 2" xfId="2351"/>
    <cellStyle name="好_河南省----2009-05-21（补充数据）_附表1-6" xfId="2352"/>
    <cellStyle name="好_5334_2006年迪庆县级财政报表附表" xfId="2353"/>
    <cellStyle name="好_财力（李处长）_2014省级收入及财力12.12（更新后）" xfId="2354"/>
    <cellStyle name="好_6.2017省本级支出" xfId="2355"/>
    <cellStyle name="好_Book1" xfId="2356"/>
    <cellStyle name="好_Book1_2012-2013年经常性收入预测（1.1新口径）" xfId="2357"/>
    <cellStyle name="好_Book1_2012年省级平衡简表（用）" xfId="2358"/>
    <cellStyle name="好_Book1_2016年结算与财力5.17" xfId="2359"/>
    <cellStyle name="好_省级明细_省级国有资本经营预算表" xfId="2360"/>
    <cellStyle name="好_Book1_财力性转移支付2010年预算参考数" xfId="2361"/>
    <cellStyle name="好_Book1_附表1-6" xfId="2362"/>
    <cellStyle name="好_Book1_收入汇总" xfId="2363"/>
    <cellStyle name="好_Book2" xfId="2364"/>
    <cellStyle name="好_汇总_2014省级收入及财力12.12（更新后）" xfId="2365"/>
    <cellStyle name="强调文字颜色 6 2" xfId="2366"/>
    <cellStyle name="好_Book2_2014省级收入及财力12.12（更新后）" xfId="2367"/>
    <cellStyle name="好_Book2_财力性转移支付2010年预算参考数" xfId="2368"/>
    <cellStyle name="好_Book2_省级财力12.12" xfId="2369"/>
    <cellStyle name="好_material report in Jun" xfId="2370"/>
    <cellStyle name="好_Material reprot In Apr (2)" xfId="2371"/>
    <cellStyle name="好_省级明细_基金汇总" xfId="2372"/>
    <cellStyle name="好_Material reprot In Dec" xfId="2373"/>
    <cellStyle name="好_Material reprot In Dec (3)" xfId="2374"/>
    <cellStyle name="好_Material reprot In Feb (2)" xfId="2375"/>
    <cellStyle name="好_检验表（调整后）" xfId="2376"/>
    <cellStyle name="好_Material reprot In Mar" xfId="2377"/>
    <cellStyle name="好_行政公检法测算_民生政策最低支出需求_2014省级收入及财力12.12（更新后）" xfId="2378"/>
    <cellStyle name="好_Sheet1" xfId="2379"/>
    <cellStyle name="好_Sheet1_1" xfId="2380"/>
    <cellStyle name="好_Sheet1_2014省级收入12.2（更新后）" xfId="2381"/>
    <cellStyle name="好_农林水和城市维护标准支出20080505－县区合计_民生政策最低支出需求" xfId="2382"/>
    <cellStyle name="好_Sheet1_Sheet2" xfId="2383"/>
    <cellStyle name="好_Sheet1_省级财力12.12" xfId="2384"/>
    <cellStyle name="好_Sheet1_省级收入" xfId="2385"/>
    <cellStyle name="好_Sheet1_省级支出" xfId="2386"/>
    <cellStyle name="好_Xl0000068" xfId="2387"/>
    <cellStyle name="好_Xl0000068_基金汇总" xfId="2388"/>
    <cellStyle name="好_Xl0000068_收入汇总" xfId="2389"/>
    <cellStyle name="好_Xl0000302" xfId="2390"/>
    <cellStyle name="好_Xl0000335" xfId="2391"/>
    <cellStyle name="好_Xl0000336" xfId="2392"/>
    <cellStyle name="好_安徽 缺口县区测算(地方填报)1" xfId="2393"/>
    <cellStyle name="好_安徽 缺口县区测算(地方填报)1_2014省级收入12.2（更新后）" xfId="2394"/>
    <cellStyle name="好_安徽 缺口县区测算(地方填报)1_2014省级收入及财力12.12（更新后）" xfId="2395"/>
    <cellStyle name="好_安徽 缺口县区测算(地方填报)1_财力性转移支付2010年预算参考数" xfId="2396"/>
    <cellStyle name="好_表一_2014省级收入12.2（更新后）" xfId="2397"/>
    <cellStyle name="好_表一_省级财力12.12" xfId="2398"/>
    <cellStyle name="好_不含人员经费系数" xfId="2399"/>
    <cellStyle name="好_不含人员经费系数_2014省级收入及财力12.12（更新后）" xfId="2400"/>
    <cellStyle name="好_不含人员经费系数_省级财力12.12" xfId="2401"/>
    <cellStyle name="好_财力（李处长）" xfId="2402"/>
    <cellStyle name="好_财力（李处长）_省级财力12.12" xfId="2403"/>
    <cellStyle name="好_教育(按照总人口测算）—20080416_不含人员经费系数_财力性转移支付2010年预算参考数" xfId="2404"/>
    <cellStyle name="好_财力差异计算表(不含非农业区)_2014省级收入及财力12.12（更新后）" xfId="2405"/>
    <cellStyle name="好_财政供养人员_2014省级收入12.2（更新后）" xfId="2406"/>
    <cellStyle name="好_财政供养人员_2014省级收入及财力12.12（更新后）" xfId="2407"/>
    <cellStyle name="好_财政供养人员_财力性转移支付2010年预算参考数" xfId="2408"/>
    <cellStyle name="好_财政供养人员_省级财力12.12" xfId="2409"/>
    <cellStyle name="好_财政厅编制用表（2011年报省人大） 2" xfId="2410"/>
    <cellStyle name="好_市辖区测算20080510_不含人员经费系数_财力性转移支付2010年预算参考数" xfId="2411"/>
    <cellStyle name="好_财政厅编制用表（2011年报省人大）_2013省级预算附表" xfId="2412"/>
    <cellStyle name="好_财政厅编制用表（2011年报省人大）_2014省级收入12.2（更新后）" xfId="2413"/>
    <cellStyle name="好_财政厅编制用表（2011年报省人大）_2017年预算草案（债务）" xfId="2414"/>
    <cellStyle name="好_财政厅编制用表（2011年报省人大）_附表1-6" xfId="2415"/>
    <cellStyle name="好_财政厅编制用表（2011年报省人大）_省级财力12.12" xfId="2416"/>
    <cellStyle name="好_财政厅编制用表（2011年报省人大）_支出汇总" xfId="2417"/>
    <cellStyle name="好_测算结果_2014省级收入12.2（更新后）" xfId="2418"/>
    <cellStyle name="好_测算结果_财力性转移支付2010年预算参考数" xfId="2419"/>
    <cellStyle name="好_测算结果汇总" xfId="2420"/>
    <cellStyle name="烹拳 [0]_ +Foil &amp; -FOIL &amp; PAPER" xfId="2421"/>
    <cellStyle name="好_测算结果汇总_2014省级收入及财力12.12（更新后）" xfId="2422"/>
    <cellStyle name="好_测算结果汇总_省级财力12.12" xfId="2423"/>
    <cellStyle name="好_行政公检法测算_民生政策最低支出需求" xfId="2424"/>
    <cellStyle name="好_测算总表_2014省级收入及财力12.12（更新后）" xfId="2425"/>
    <cellStyle name="好_测算总表_省级财力12.12" xfId="2426"/>
    <cellStyle name="好_成本差异系数" xfId="2427"/>
    <cellStyle name="好_成本差异系数（含人口规模）" xfId="2428"/>
    <cellStyle name="好_成本差异系数（含人口规模）_2014省级收入12.2（更新后）" xfId="2429"/>
    <cellStyle name="好_成本差异系数（含人口规模）_2014省级收入及财力12.12（更新后）" xfId="2430"/>
    <cellStyle name="好_成本差异系数（含人口规模）_财力性转移支付2010年预算参考数" xfId="2431"/>
    <cellStyle name="好_成本差异系数_2014省级收入12.2（更新后）" xfId="2432"/>
    <cellStyle name="好_省级明细_基金最终修改支出" xfId="2433"/>
    <cellStyle name="好_成本差异系数_财力性转移支付2010年预算参考数" xfId="2434"/>
    <cellStyle name="好_县区合并测算20080423(按照各省比重）_不含人员经费系数" xfId="2435"/>
    <cellStyle name="好_成本差异系数_省级财力12.12" xfId="2436"/>
    <cellStyle name="好_城建部门" xfId="2437"/>
    <cellStyle name="好_第五部分(才淼、饶永宏）" xfId="2438"/>
    <cellStyle name="好_分析缺口率_财力性转移支付2010年预算参考数" xfId="2439"/>
    <cellStyle name="好_分析缺口率_省级财力12.12" xfId="2440"/>
    <cellStyle name="强调文字颜色 4 3 2" xfId="2441"/>
    <cellStyle name="好_分县成本差异系数" xfId="2442"/>
    <cellStyle name="好_分县成本差异系数_不含人员经费系数" xfId="2443"/>
    <cellStyle name="好_分县成本差异系数_不含人员经费系数_2014省级收入及财力12.12（更新后）" xfId="2444"/>
    <cellStyle name="好_分县成本差异系数_不含人员经费系数_财力性转移支付2010年预算参考数" xfId="2445"/>
    <cellStyle name="好_分县成本差异系数_民生政策最低支出需求" xfId="2446"/>
    <cellStyle name="好_分县成本差异系数_民生政策最低支出需求_财力性转移支付2010年预算参考数" xfId="2447"/>
    <cellStyle name="好_分县成本差异系数_省级财力12.12" xfId="2448"/>
    <cellStyle name="好_附表" xfId="2449"/>
    <cellStyle name="好_附表_2014省级收入及财力12.12（更新后）" xfId="2450"/>
    <cellStyle name="好_附表_财力性转移支付2010年预算参考数" xfId="2451"/>
    <cellStyle name="好_附表1-6" xfId="2452"/>
    <cellStyle name="好_复件 复件 2010年预算表格－2010-03-26-（含表间 公式）" xfId="2453"/>
    <cellStyle name="好_复件 复件 2010年预算表格－2010-03-26-（含表间 公式）_2014省级收入12.2（更新后）" xfId="2454"/>
    <cellStyle name="好_国有资本经营预算（2011年报省人大）" xfId="2455"/>
    <cellStyle name="好_行政(燃修费)_不含人员经费系数_2014省级收入12.2（更新后）" xfId="2456"/>
    <cellStyle name="好_国有资本经营预算（2011年报省人大）_2013省级预算附表" xfId="2457"/>
    <cellStyle name="好_国有资本经营预算（2011年报省人大）_2014省级收入及财力12.12（更新后）" xfId="2458"/>
    <cellStyle name="好_省级明细_代编全省支出预算修改_收入汇总" xfId="2459"/>
    <cellStyle name="好_国有资本经营预算（2011年报省人大）_2017年预算草案（债务）" xfId="2460"/>
    <cellStyle name="好_国有资本经营预算（2011年报省人大）_基金汇总" xfId="2461"/>
    <cellStyle name="好_国有资本经营预算（2011年报省人大）_省级财力12.12" xfId="2462"/>
    <cellStyle name="好_行政(燃修费)_不含人员经费系数" xfId="2463"/>
    <cellStyle name="好_省级明细_支出汇总" xfId="2464"/>
    <cellStyle name="好_行政(燃修费)_不含人员经费系数_2014省级收入及财力12.12（更新后）" xfId="2465"/>
    <cellStyle name="注释 2 5" xfId="2466"/>
    <cellStyle name="好_行政(燃修费)_民生政策最低支出需求" xfId="2467"/>
    <cellStyle name="好_行政(燃修费)_民生政策最低支出需求_2014省级收入及财力12.12（更新后）" xfId="2468"/>
    <cellStyle name="好_行政(燃修费)_省级财力12.12" xfId="2469"/>
    <cellStyle name="好_行政(燃修费)_县市旗测算-新科目（含人口规模效应）" xfId="2470"/>
    <cellStyle name="好_行政(燃修费)_县市旗测算-新科目（含人口规模效应）_2014省级收入12.2（更新后）" xfId="2471"/>
    <cellStyle name="好_行政(燃修费)_县市旗测算-新科目（含人口规模效应）_2014省级收入及财力12.12（更新后）" xfId="2472"/>
    <cellStyle name="汇总 2_1.3日 2017年预算草案 - 副本" xfId="2473"/>
    <cellStyle name="好_行政(燃修费)_县市旗测算-新科目（含人口规模效应）_财力性转移支付2010年预算参考数" xfId="2474"/>
    <cellStyle name="好_省级明细_Xl0000068_收入汇总" xfId="2475"/>
    <cellStyle name="好_行政(燃修费)_县市旗测算-新科目（含人口规模效应）_省级财力12.12" xfId="2476"/>
    <cellStyle name="好_县市旗测算-新科目（20080627）_民生政策最低支出需求_财力性转移支付2010年预算参考数" xfId="2477"/>
    <cellStyle name="好_行政（人员）" xfId="2478"/>
    <cellStyle name="好_人员工资和公用经费3_财力性转移支付2010年预算参考数" xfId="2479"/>
    <cellStyle name="好_行政（人员）_2014省级收入12.2（更新后）" xfId="2480"/>
    <cellStyle name="好_行政（人员）_2014省级收入及财力12.12（更新后）" xfId="2481"/>
    <cellStyle name="好_行政（人员）_不含人员经费系数" xfId="2482"/>
    <cellStyle name="好_行政（人员）_不含人员经费系数_财力性转移支付2010年预算参考数" xfId="2483"/>
    <cellStyle name="好_行政（人员）_不含人员经费系数_省级财力12.12" xfId="2484"/>
    <cellStyle name="好_教育(按照总人口测算）—20080416_县市旗测算-新科目（含人口规模效应）" xfId="2485"/>
    <cellStyle name="好_行政（人员）_财力性转移支付2010年预算参考数" xfId="2486"/>
    <cellStyle name="好_行政（人员）_民生政策最低支出需求" xfId="2487"/>
    <cellStyle name="好_行政（人员）_民生政策最低支出需求_2014省级收入及财力12.12（更新后）" xfId="2488"/>
    <cellStyle name="输入 2" xfId="2489"/>
    <cellStyle name="好_行政（人员）_民生政策最低支出需求_财力性转移支付2010年预算参考数" xfId="2490"/>
    <cellStyle name="好_行政（人员）_民生政策最低支出需求_省级财力12.12" xfId="2491"/>
    <cellStyle name="好_下文（表）" xfId="2492"/>
    <cellStyle name="好_行政（人员）_省级财力12.12" xfId="2493"/>
    <cellStyle name="好_汇总" xfId="2494"/>
    <cellStyle name="好_行政（人员）_县市旗测算-新科目（含人口规模效应）_2014省级收入12.2（更新后）" xfId="2495"/>
    <cellStyle name="好_行政（人员）_县市旗测算-新科目（含人口规模效应）_2014省级收入及财力12.12（更新后）" xfId="2496"/>
    <cellStyle name="好_行政公检法测算" xfId="2497"/>
    <cellStyle name="好_行政公检法测算_2014省级收入12.2（更新后）" xfId="2498"/>
    <cellStyle name="好_行政公检法测算_2014省级收入及财力12.12（更新后）" xfId="2499"/>
    <cellStyle name="好_行政公检法测算_不含人员经费系数" xfId="2500"/>
    <cellStyle name="好_行政公检法测算_不含人员经费系数_2014省级收入12.2（更新后）" xfId="2501"/>
    <cellStyle name="好_行政公检法测算_不含人员经费系数_财力性转移支付2010年预算参考数" xfId="2502"/>
    <cellStyle name="好_行政公检法测算_不含人员经费系数_省级财力12.12" xfId="2503"/>
    <cellStyle name="好_行政公检法测算_财力性转移支付2010年预算参考数" xfId="2504"/>
    <cellStyle name="好_行政公检法测算_民生政策最低支出需求_省级财力12.12" xfId="2505"/>
    <cellStyle name="好_行政公检法测算_省级财力12.12" xfId="2506"/>
    <cellStyle name="好_行政公检法测算_县市旗测算-新科目（含人口规模效应）" xfId="2507"/>
    <cellStyle name="好_行政公检法测算_县市旗测算-新科目（含人口规模效应）_2014省级收入及财力12.12（更新后）" xfId="2508"/>
    <cellStyle name="好_行政公检法测算_县市旗测算-新科目（含人口规模效应）_财力性转移支付2010年预算参考数" xfId="2509"/>
    <cellStyle name="好_行政公检法测算_县市旗测算-新科目（含人口规模效应）_省级财力12.12" xfId="2510"/>
    <cellStyle name="好_河南 缺口县区测算(地方填报)_2014省级收入12.2（更新后）" xfId="2511"/>
    <cellStyle name="好_河南 缺口县区测算(地方填报白)_2014省级收入及财力12.12（更新后）" xfId="2512"/>
    <cellStyle name="好_河南 缺口县区测算(地方填报白)_财力性转移支付2010年预算参考数" xfId="2513"/>
    <cellStyle name="好_河南 缺口县区测算(地方填报白)_省级财力12.12" xfId="2514"/>
    <cellStyle name="好_河南省----2009-05-21（补充数据） 2" xfId="2515"/>
    <cellStyle name="好_河南省----2009-05-21（补充数据）_支出汇总" xfId="2516"/>
    <cellStyle name="好_河南省农村义务教育教师绩效工资测算表8-12_2014省级收入12.2（更新后）" xfId="2517"/>
    <cellStyle name="好_河南省农村义务教育教师绩效工资测算表8-12_省级财力12.12" xfId="2518"/>
    <cellStyle name="好_核定人数对比" xfId="2519"/>
    <cellStyle name="好_核定人数对比_2014省级收入及财力12.12（更新后）" xfId="2520"/>
    <cellStyle name="好_核定人数对比_财力性转移支付2010年预算参考数" xfId="2521"/>
    <cellStyle name="好_核定人数对比_省级财力12.12" xfId="2522"/>
    <cellStyle name="好_核定人数下发表" xfId="2523"/>
    <cellStyle name="好_核定人数下发表_2014省级收入12.2（更新后）" xfId="2524"/>
    <cellStyle name="好_核定人数下发表_财力性转移支付2010年预算参考数" xfId="2525"/>
    <cellStyle name="好_汇总_2014省级收入12.2（更新后）" xfId="2526"/>
    <cellStyle name="好_汇总_财力性转移支付2010年预算参考数" xfId="2527"/>
    <cellStyle name="好_汇总表" xfId="2528"/>
    <cellStyle name="好_汇总表_2014省级收入及财力12.12（更新后）" xfId="2529"/>
    <cellStyle name="好_汇总表_财力性转移支付2010年预算参考数" xfId="2530"/>
    <cellStyle name="好_汇总表4" xfId="2531"/>
    <cellStyle name="好_汇总-县级财政报表附表" xfId="2532"/>
    <cellStyle name="好_基金安排表" xfId="2533"/>
    <cellStyle name="好_基金汇总" xfId="2534"/>
    <cellStyle name="好_检验表" xfId="2535"/>
    <cellStyle name="好_教育(按照总人口测算）—20080416" xfId="2536"/>
    <cellStyle name="好_教育(按照总人口测算）—20080416_财力性转移支付2010年预算参考数" xfId="2537"/>
    <cellStyle name="好_教育(按照总人口测算）—20080416_民生政策最低支出需求_财力性转移支付2010年预算参考数" xfId="2538"/>
    <cellStyle name="好_津补贴保障测算（2010.3.19）" xfId="2539"/>
    <cellStyle name="好_津补贴保障测算(5.21)" xfId="2540"/>
    <cellStyle name="好_津补贴保障测算(5.21)_基金汇总" xfId="2541"/>
    <cellStyle name="好_津补贴保障测算(5.21)_收入汇总" xfId="2542"/>
    <cellStyle name="好_民生政策最低支出需求" xfId="2543"/>
    <cellStyle name="好_民生政策最低支出需求_财力性转移支付2010年预算参考数" xfId="2544"/>
    <cellStyle name="好_农林水和城市维护标准支出20080505－县区合计" xfId="2545"/>
    <cellStyle name="好_农林水和城市维护标准支出20080505－县区合计_不含人员经费系数_财力性转移支付2010年预算参考数" xfId="2546"/>
    <cellStyle name="好_农林水和城市维护标准支出20080505－县区合计_财力性转移支付2010年预算参考数" xfId="2547"/>
    <cellStyle name="好_农林水和城市维护标准支出20080505－县区合计_民生政策最低支出需求_财力性转移支付2010年预算参考数" xfId="2548"/>
    <cellStyle name="好_农林水和城市维护标准支出20080505－县区合计_县市旗测算-新科目（含人口规模效应）" xfId="2549"/>
    <cellStyle name="好_农林水和城市维护标准支出20080505－县区合计_县市旗测算-新科目（含人口规模效应）_财力性转移支付2010年预算参考数" xfId="2550"/>
    <cellStyle name="好_平邑" xfId="2551"/>
    <cellStyle name="好_其他部门(按照总人口测算）—20080416_不含人员经费系数" xfId="2552"/>
    <cellStyle name="好_其他部门(按照总人口测算）—20080416_不含人员经费系数_财力性转移支付2010年预算参考数" xfId="2553"/>
    <cellStyle name="好_其他部门(按照总人口测算）—20080416_民生政策最低支出需求" xfId="2554"/>
    <cellStyle name="好_省级明细_Book3" xfId="2555"/>
    <cellStyle name="好_其他部门(按照总人口测算）—20080416_民生政策最低支出需求_财力性转移支付2010年预算参考数" xfId="2556"/>
    <cellStyle name="好_其他部门(按照总人口测算）—20080416_县市旗测算-新科目（含人口规模效应）" xfId="2557"/>
    <cellStyle name="好_青海 缺口县区测算(地方填报)" xfId="2558"/>
    <cellStyle name="好_青海 缺口县区测算(地方填报)_财力性转移支付2010年预算参考数" xfId="2559"/>
    <cellStyle name="好_省级明细_冬梅3_收入汇总" xfId="2560"/>
    <cellStyle name="好_全省基金收支" xfId="2561"/>
    <cellStyle name="好_缺口县区测算（11.13）" xfId="2562"/>
    <cellStyle name="好_缺口县区测算（11.13）_财力性转移支付2010年预算参考数" xfId="2563"/>
    <cellStyle name="好_缺口县区测算(按2007支出增长25%测算)_财力性转移支付2010年预算参考数" xfId="2564"/>
    <cellStyle name="好_缺口县区测算(按核定人数)" xfId="2565"/>
    <cellStyle name="好_缺口县区测算(按核定人数)_财力性转移支付2010年预算参考数" xfId="2566"/>
    <cellStyle name="好_缺口县区测算_财力性转移支付2010年预算参考数" xfId="2567"/>
    <cellStyle name="后继超级链接" xfId="2568"/>
    <cellStyle name="好_人员工资和公用经费_财力性转移支付2010年预算参考数" xfId="2569"/>
    <cellStyle name="千位_(人代会用)" xfId="2570"/>
    <cellStyle name="好_人员工资和公用经费2" xfId="2571"/>
    <cellStyle name="好_人员工资和公用经费3" xfId="2572"/>
    <cellStyle name="好_山东省民生支出标准_财力性转移支付2010年预算参考数" xfId="2573"/>
    <cellStyle name="注释 2 4" xfId="2574"/>
    <cellStyle name="好_省电力2008年 工作表_2017年预算草案（债务）" xfId="2575"/>
    <cellStyle name="好_省电力2008年 工作表_收入汇总" xfId="2576"/>
    <cellStyle name="好_省级基金收出" xfId="2577"/>
    <cellStyle name="好_省级明细 2" xfId="2578"/>
    <cellStyle name="好_省级明细_2.2017全省收入" xfId="2579"/>
    <cellStyle name="好_省级明细_2016-2017全省国资预算" xfId="2580"/>
    <cellStyle name="好_省级明细_2016年预算草案" xfId="2581"/>
    <cellStyle name="好_省级明细_2016年预算草案1.13_2017年预算草案（债务）" xfId="2582"/>
    <cellStyle name="好_县市旗测算-新科目（20080627）_不含人员经费系数_财力性转移支付2010年预算参考数" xfId="2583"/>
    <cellStyle name="好_重点民生支出需求测算表社保（农村低保）081112" xfId="2584"/>
    <cellStyle name="好_省级明细_20171207-2018年预算草案" xfId="2585"/>
    <cellStyle name="好_省级明细_2017年预算草案（债务）" xfId="2586"/>
    <cellStyle name="好_省级明细_2017年预算草案1.4" xfId="2587"/>
    <cellStyle name="好_省级明细_3.2017全省支出" xfId="2588"/>
    <cellStyle name="好_省级明细_5.2017省本级收入" xfId="2589"/>
    <cellStyle name="好_省级明细_Xl0000068" xfId="2590"/>
    <cellStyle name="好_省级明细_Xl0000068 2" xfId="2591"/>
    <cellStyle name="好_省级明细_Xl0000068_基金汇总" xfId="2592"/>
    <cellStyle name="好_省级明细_Xl0000068_支出汇总" xfId="2593"/>
    <cellStyle name="好_省级明细_Xl0000071" xfId="2594"/>
    <cellStyle name="好_省级明细_Xl0000071_支出汇总" xfId="2595"/>
    <cellStyle name="好_省级明细_表六七" xfId="2596"/>
    <cellStyle name="好_省级明细_代编全省支出预算修改 2" xfId="2597"/>
    <cellStyle name="好_省级明细_代编全省支出预算修改_基金汇总" xfId="2598"/>
    <cellStyle name="好_省级明细_代编全省支出预算修改_支出汇总" xfId="2599"/>
    <cellStyle name="好_省级明细_冬梅3_基金汇总" xfId="2600"/>
    <cellStyle name="好_省级明细_冬梅3_支出汇总" xfId="2601"/>
    <cellStyle name="好_省级明细_复件 表19（梁蕊发）" xfId="2602"/>
    <cellStyle name="千分位_ 白土" xfId="2603"/>
    <cellStyle name="好_省级明细_副本最新" xfId="2604"/>
    <cellStyle name="好_省级明细_副本最新_2017年预算草案（债务）" xfId="2605"/>
    <cellStyle name="好_省级明细_副本最新_基金汇总" xfId="2606"/>
    <cellStyle name="好_省级明细_基金表" xfId="2607"/>
    <cellStyle name="好_省级明细_基金最新" xfId="2608"/>
    <cellStyle name="好_省级明细_基金最新 2" xfId="2609"/>
    <cellStyle name="好_省级明细_基金最新_2017年预算草案（债务）" xfId="2610"/>
    <cellStyle name="好_省级明细_基金最新_基金汇总" xfId="2611"/>
    <cellStyle name="好_省级明细_基金最新_收入汇总" xfId="2612"/>
    <cellStyle name="好_省级明细_基金最新_支出汇总" xfId="2613"/>
    <cellStyle name="好_省级明细_梁蕊要预算局报人大2017年预算草案" xfId="2614"/>
    <cellStyle name="好_省级明细_全省收入代编最新" xfId="2615"/>
    <cellStyle name="好_省级明细_全省收入代编最新 2" xfId="2616"/>
    <cellStyle name="好_省级明细_全省收入代编最新_基金汇总" xfId="2617"/>
    <cellStyle name="好_省级明细_全省收入代编最新_收入汇总" xfId="2618"/>
    <cellStyle name="好_省级明细_全省收入代编最新_支出汇总" xfId="2619"/>
    <cellStyle name="好_省级明细_全省预算代编_2017年预算草案（债务）" xfId="2620"/>
    <cellStyle name="好_省级明细_全省预算代编_基金汇总" xfId="2621"/>
    <cellStyle name="好_省级明细_全省预算代编_收入汇总" xfId="2622"/>
    <cellStyle name="好_省级明细_收入汇总" xfId="2623"/>
    <cellStyle name="好_省级明细_政府性基金人大会表格1稿" xfId="2624"/>
    <cellStyle name="好_省级明细_政府性基金人大会表格1稿 2" xfId="2625"/>
    <cellStyle name="好_省级明细_政府性基金人大会表格1稿_2017年预算草案（债务）" xfId="2626"/>
    <cellStyle name="好_省级明细_政府性基金人大会表格1稿_收入汇总" xfId="2627"/>
    <cellStyle name="好_省级明细_政府性基金人大会表格1稿_支出汇总" xfId="2628"/>
    <cellStyle name="好_省级收入" xfId="2629"/>
    <cellStyle name="好_省级收入_1" xfId="2630"/>
    <cellStyle name="好_省级支出" xfId="2631"/>
    <cellStyle name="好_省属监狱人员级别表(驻外)" xfId="2632"/>
    <cellStyle name="好_省属监狱人员级别表(驻外)_收入汇总" xfId="2633"/>
    <cellStyle name="好_省属监狱人员级别表(驻外)_支出汇总" xfId="2634"/>
    <cellStyle name="好_市辖区测算20080510" xfId="2635"/>
    <cellStyle name="好_市辖区测算20080510_不含人员经费系数" xfId="2636"/>
    <cellStyle name="好_市辖区测算20080510_财力性转移支付2010年预算参考数" xfId="2637"/>
    <cellStyle name="好_市辖区测算20080510_民生政策最低支出需求" xfId="2638"/>
    <cellStyle name="好_市辖区测算20080510_县市旗测算-新科目（含人口规模效应）" xfId="2639"/>
    <cellStyle name="好_市辖区测算20080510_县市旗测算-新科目（含人口规模效应）_财力性转移支付2010年预算参考数" xfId="2640"/>
    <cellStyle name="好_市辖区测算-新科目（20080626）_不含人员经费系数_财力性转移支付2010年预算参考数" xfId="2641"/>
    <cellStyle name="好_市辖区测算-新科目（20080626）_财力性转移支付2010年预算参考数" xfId="2642"/>
    <cellStyle name="好_市辖区测算-新科目（20080626）_民生政策最低支出需求_财力性转移支付2010年预算参考数" xfId="2643"/>
    <cellStyle name="好_市辖区测算-新科目（20080626）_县市旗测算-新科目（含人口规模效应）" xfId="2644"/>
    <cellStyle name="好_收入汇总" xfId="2645"/>
    <cellStyle name="好_危改资金测算" xfId="2646"/>
    <cellStyle name="好_危改资金测算_财力性转移支付2010年预算参考数" xfId="2647"/>
    <cellStyle name="好_卫生(按照总人口测算）—20080416" xfId="2648"/>
    <cellStyle name="好_卫生(按照总人口测算）—20080416_不含人员经费系数" xfId="2649"/>
    <cellStyle name="好_卫生(按照总人口测算）—20080416_不含人员经费系数_财力性转移支付2010年预算参考数" xfId="2650"/>
    <cellStyle name="好_卫生(按照总人口测算）—20080416_财力性转移支付2010年预算参考数" xfId="2651"/>
    <cellStyle name="好_卫生(按照总人口测算）—20080416_民生政策最低支出需求_财力性转移支付2010年预算参考数" xfId="2652"/>
    <cellStyle name="好_卫生(按照总人口测算）—20080416_县市旗测算-新科目（含人口规模效应）_财力性转移支付2010年预算参考数" xfId="2653"/>
    <cellStyle name="好_卫生部门" xfId="2654"/>
    <cellStyle name="好_卫生部门_财力性转移支付2010年预算参考数" xfId="2655"/>
    <cellStyle name="好_文体广播部门" xfId="2656"/>
    <cellStyle name="好_文体广播事业(按照总人口测算）—20080416_不含人员经费系数" xfId="2657"/>
    <cellStyle name="好_文体广播事业(按照总人口测算）—20080416_不含人员经费系数_财力性转移支付2010年预算参考数" xfId="2658"/>
    <cellStyle name="好_文体广播事业(按照总人口测算）—20080416_财力性转移支付2010年预算参考数" xfId="2659"/>
    <cellStyle name="好_文体广播事业(按照总人口测算）—20080416_民生政策最低支出需求" xfId="2660"/>
    <cellStyle name="好_文体广播事业(按照总人口测算）—20080416_民生政策最低支出需求_财力性转移支付2010年预算参考数" xfId="2661"/>
    <cellStyle name="好_文体广播事业(按照总人口测算）—20080416_县市旗测算-新科目（含人口规模效应）_财力性转移支付2010年预算参考数" xfId="2662"/>
    <cellStyle name="好_县区合并测算20080421" xfId="2663"/>
    <cellStyle name="好_县区合并测算20080421_不含人员经费系数_财力性转移支付2010年预算参考数" xfId="2664"/>
    <cellStyle name="好_县区合并测算20080421_民生政策最低支出需求_财力性转移支付2010年预算参考数" xfId="2665"/>
    <cellStyle name="好_县区合并测算20080421_县市旗测算-新科目（含人口规模效应）" xfId="2666"/>
    <cellStyle name="汇总 3" xfId="2667"/>
    <cellStyle name="好_县区合并测算20080421_县市旗测算-新科目（含人口规模效应）_财力性转移支付2010年预算参考数" xfId="2668"/>
    <cellStyle name="好_县区合并测算20080423(按照各省比重）_不含人员经费系数_财力性转移支付2010年预算参考数" xfId="2669"/>
    <cellStyle name="好_县区合并测算20080423(按照各省比重）_财力性转移支付2010年预算参考数" xfId="2670"/>
    <cellStyle name="好_县区合并测算20080423(按照各省比重）_民生政策最低支出需求_财力性转移支付2010年预算参考数" xfId="2671"/>
    <cellStyle name="好_县区合并测算20080423(按照各省比重）_县市旗测算-新科目（含人口规模效应）" xfId="2672"/>
    <cellStyle name="好_县区合并测算20080423(按照各省比重）_县市旗测算-新科目（含人口规模效应）_财力性转移支付2010年预算参考数" xfId="2673"/>
    <cellStyle name="好_县市旗测算20080508" xfId="2674"/>
    <cellStyle name="好_县市旗测算20080508_财力性转移支付2010年预算参考数" xfId="2675"/>
    <cellStyle name="好_县市旗测算20080508_民生政策最低支出需求" xfId="2676"/>
    <cellStyle name="好_县市旗测算20080508_民生政策最低支出需求_财力性转移支付2010年预算参考数" xfId="2677"/>
    <cellStyle name="好_县市旗测算20080508_县市旗测算-新科目（含人口规模效应）" xfId="2678"/>
    <cellStyle name="普通" xfId="2679"/>
    <cellStyle name="好_县市旗测算20080508_县市旗测算-新科目（含人口规模效应）_财力性转移支付2010年预算参考数" xfId="2680"/>
    <cellStyle name="好_县市旗测算-新科目（20080626）" xfId="2681"/>
    <cellStyle name="好_县市旗测算-新科目（20080626）_不含人员经费系数" xfId="2682"/>
    <cellStyle name="好_县市旗测算-新科目（20080626）_不含人员经费系数_财力性转移支付2010年预算参考数" xfId="2683"/>
    <cellStyle name="好_县市旗测算-新科目（20080626）_财力性转移支付2010年预算参考数" xfId="2684"/>
    <cellStyle name="好_县市旗测算-新科目（20080626）_县市旗测算-新科目（含人口规模效应）_财力性转移支付2010年预算参考数" xfId="2685"/>
    <cellStyle name="好_县市旗测算-新科目（20080627）" xfId="2686"/>
    <cellStyle name="好_县市旗测算-新科目（20080627）_不含人员经费系数" xfId="2687"/>
    <cellStyle name="好_县市旗测算-新科目（20080627）_县市旗测算-新科目（含人口规模效应）" xfId="2688"/>
    <cellStyle name="好_一般预算支出口径剔除表_财力性转移支付2010年预算参考数" xfId="2689"/>
    <cellStyle name="好_云南 缺口县区测算(地方填报)" xfId="2690"/>
    <cellStyle name="强调文字颜色 3 2 4" xfId="2691"/>
    <cellStyle name="好_云南 缺口县区测算(地方填报)_财力性转移支付2010年预算参考数" xfId="2692"/>
    <cellStyle name="好_云南省2008年转移支付测算——州市本级考核部分及政策性测算_财力性转移支付2010年预算参考数" xfId="2693"/>
    <cellStyle name="好_支出汇总" xfId="2694"/>
    <cellStyle name="好_转移支付" xfId="2695"/>
    <cellStyle name="好_自行调整差异系数顺序" xfId="2696"/>
    <cellStyle name="好_自行调整差异系数顺序_财力性转移支付2010年预算参考数" xfId="2697"/>
    <cellStyle name="好_总人口" xfId="2698"/>
    <cellStyle name="后继超链接" xfId="2699"/>
    <cellStyle name="汇总 2" xfId="2700"/>
    <cellStyle name="汇总 2 3" xfId="2701"/>
    <cellStyle name="汇总 2 4" xfId="2702"/>
    <cellStyle name="汇总 3 2" xfId="2703"/>
    <cellStyle name="汇总 3_1.3日 2017年预算草案 - 副本" xfId="2704"/>
    <cellStyle name="汇总 4" xfId="2705"/>
    <cellStyle name="货" xfId="2706"/>
    <cellStyle name="计算 2 3" xfId="2707"/>
    <cellStyle name="计算 2 4" xfId="2708"/>
    <cellStyle name="计算 3_1.3日 2017年预算草案 - 副本" xfId="2709"/>
    <cellStyle name="检查单元格 2 4" xfId="2710"/>
    <cellStyle name="检查单元格 2_1.3日 2017年预算草案 - 副本" xfId="2711"/>
    <cellStyle name="强调文字颜色 3 3" xfId="2712"/>
    <cellStyle name="检查单元格 3" xfId="2713"/>
    <cellStyle name="检查单元格 3 2" xfId="2714"/>
    <cellStyle name="解释性文本 2 2" xfId="2715"/>
    <cellStyle name="解释性文本 3" xfId="2716"/>
    <cellStyle name="警告文本 2 4" xfId="2717"/>
    <cellStyle name="样式 1 2" xfId="2718"/>
    <cellStyle name="链接单元格 2" xfId="2719"/>
    <cellStyle name="链接单元格 2 3" xfId="2720"/>
    <cellStyle name="链接单元格 3" xfId="2721"/>
    <cellStyle name="霓付 [0]_ +Foil &amp; -FOIL &amp; PAPER" xfId="2722"/>
    <cellStyle name="霓付_ +Foil &amp; -FOIL &amp; PAPER" xfId="2723"/>
    <cellStyle name="千" xfId="2724"/>
    <cellStyle name="千_NJ09-05" xfId="2725"/>
    <cellStyle name="千_NJ17-06" xfId="2726"/>
    <cellStyle name="千_NJ17-24" xfId="2727"/>
    <cellStyle name="千_NJ17-26" xfId="2728"/>
    <cellStyle name="千_NJ18-15" xfId="2729"/>
    <cellStyle name="千位[0]" xfId="2730"/>
    <cellStyle name="千位分隔 2" xfId="2731"/>
    <cellStyle name="千位分隔 2 2" xfId="2732"/>
    <cellStyle name="千位分季_新建 Microsoft Excel 工作表" xfId="2733"/>
    <cellStyle name="钎霖_4岿角利" xfId="2734"/>
    <cellStyle name="强调 1" xfId="2735"/>
    <cellStyle name="强调 2" xfId="2736"/>
    <cellStyle name="强调文字颜色 1 2 3" xfId="2737"/>
    <cellStyle name="强调文字颜色 1 2 4" xfId="2738"/>
    <cellStyle name="强调文字颜色 1 2_3.2017全省支出" xfId="2739"/>
    <cellStyle name="强调文字颜色 1 3" xfId="2740"/>
    <cellStyle name="强调文字颜色 1 3 2" xfId="2741"/>
    <cellStyle name="强调文字颜色 2 2" xfId="2742"/>
    <cellStyle name="强调文字颜色 2 2_3.2017全省支出" xfId="2743"/>
    <cellStyle name="强调文字颜色 3 2" xfId="2744"/>
    <cellStyle name="强调文字颜色 3 2 3" xfId="2745"/>
    <cellStyle name="强调文字颜色 3 2_3.2017全省支出" xfId="2746"/>
    <cellStyle name="强调文字颜色 4 2 4" xfId="2747"/>
    <cellStyle name="强调文字颜色 4 4" xfId="2748"/>
    <cellStyle name="强调文字颜色 5 2 4" xfId="2749"/>
    <cellStyle name="强调文字颜色 5 3" xfId="2750"/>
    <cellStyle name="强调文字颜色 6 2 2" xfId="2751"/>
    <cellStyle name="强调文字颜色 6 2 3" xfId="2752"/>
    <cellStyle name="强调文字颜色 6 2 4" xfId="2753"/>
    <cellStyle name="强调文字颜色 6 3" xfId="2754"/>
    <cellStyle name="适中 2 2" xfId="2755"/>
    <cellStyle name="适中 2 4" xfId="2756"/>
    <cellStyle name="适中 2_3.2017全省支出" xfId="2757"/>
    <cellStyle name="适中 3" xfId="2758"/>
    <cellStyle name="适中 3 2" xfId="2759"/>
    <cellStyle name="输出 2" xfId="2760"/>
    <cellStyle name="输出 2 3" xfId="2761"/>
    <cellStyle name="输出 2 4" xfId="2762"/>
    <cellStyle name="输出 2_1.3日 2017年预算草案 - 副本" xfId="2763"/>
    <cellStyle name="输出 3_1.3日 2017年预算草案 - 副本" xfId="2764"/>
    <cellStyle name="输出 4" xfId="2765"/>
    <cellStyle name="输入 2 3" xfId="2766"/>
    <cellStyle name="输入 2_1.3日 2017年预算草案 - 副本" xfId="2767"/>
    <cellStyle name="输入 3" xfId="2768"/>
    <cellStyle name="输入 3 2" xfId="2769"/>
    <cellStyle name="输入 3_1.3日 2017年预算草案 - 副本" xfId="2770"/>
    <cellStyle name="数字" xfId="2771"/>
    <cellStyle name="未定义" xfId="2772"/>
    <cellStyle name="未定义 2" xfId="2773"/>
    <cellStyle name="小数" xfId="2774"/>
    <cellStyle name="样式 1" xfId="2775"/>
    <cellStyle name="着色 3" xfId="2776"/>
    <cellStyle name="着色 4" xfId="2777"/>
    <cellStyle name="着色 5" xfId="2778"/>
    <cellStyle name="着色 6" xfId="2779"/>
    <cellStyle name="注释 2 2" xfId="2780"/>
    <cellStyle name="注释 3" xfId="2781"/>
    <cellStyle name="注释 3_1.3日 2017年预算草案 - 副本" xfId="2782"/>
    <cellStyle name="콤마_BOILER-CO1" xfId="2783"/>
    <cellStyle name="표준_0N-HANDLING " xfId="2784"/>
    <cellStyle name="常规_2012年基金收支预算草案12" xfId="2785"/>
    <cellStyle name="常规_Xl0000068" xfId="27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2010&#24180;&#39044;&#31639;\&#21381;&#21153;&#20250;\&#19978;&#20250;&#26448;&#26009;\&#38468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NCZ\Downloads\2016&#24180;&#39044;&#31639;&#33609;&#26696;1.2\Rar$DI01.390\My%20Documents\2010&#24180;&#39044;&#31639;\&#21381;&#21153;&#20250;\&#19978;&#20250;&#26448;&#26009;\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F33"/>
  <sheetViews>
    <sheetView workbookViewId="0" topLeftCell="A1">
      <selection activeCell="B7" sqref="B7:B9"/>
    </sheetView>
  </sheetViews>
  <sheetFormatPr defaultColWidth="9.125" defaultRowHeight="14.25"/>
  <cols>
    <col min="1" max="1" width="26.25390625" style="407" customWidth="1"/>
    <col min="2" max="2" width="13.25390625" style="407" customWidth="1"/>
    <col min="3" max="3" width="27.875" style="407" customWidth="1"/>
    <col min="4" max="4" width="12.75390625" style="407" customWidth="1"/>
    <col min="5" max="218" width="9.125" style="407" customWidth="1"/>
    <col min="219" max="16384" width="9.125" style="407" customWidth="1"/>
  </cols>
  <sheetData>
    <row r="1" ht="14.25">
      <c r="A1" s="408" t="s">
        <v>0</v>
      </c>
    </row>
    <row r="2" spans="1:4" ht="38.25" customHeight="1">
      <c r="A2" s="409" t="s">
        <v>1</v>
      </c>
      <c r="B2" s="409"/>
      <c r="C2" s="409"/>
      <c r="D2" s="409"/>
    </row>
    <row r="3" spans="1:4" ht="16.5" customHeight="1">
      <c r="A3" s="410" t="s">
        <v>2</v>
      </c>
      <c r="B3" s="410"/>
      <c r="C3" s="410"/>
      <c r="D3" s="410"/>
    </row>
    <row r="4" spans="1:4" ht="27.75" customHeight="1">
      <c r="A4" s="79" t="s">
        <v>3</v>
      </c>
      <c r="B4" s="411" t="s">
        <v>4</v>
      </c>
      <c r="C4" s="79" t="s">
        <v>3</v>
      </c>
      <c r="D4" s="411" t="s">
        <v>5</v>
      </c>
    </row>
    <row r="5" spans="1:4" s="406" customFormat="1" ht="27.75" customHeight="1">
      <c r="A5" s="412" t="s">
        <v>6</v>
      </c>
      <c r="B5" s="413">
        <v>58696</v>
      </c>
      <c r="C5" s="412" t="s">
        <v>7</v>
      </c>
      <c r="D5" s="413">
        <v>54287</v>
      </c>
    </row>
    <row r="6" spans="1:4" s="406" customFormat="1" ht="33" customHeight="1">
      <c r="A6" s="412" t="s">
        <v>8</v>
      </c>
      <c r="B6" s="413">
        <f>SUM(B7:B9)</f>
        <v>11381</v>
      </c>
      <c r="C6" s="414" t="s">
        <v>9</v>
      </c>
      <c r="D6" s="413">
        <v>28</v>
      </c>
    </row>
    <row r="7" spans="1:4" s="406" customFormat="1" ht="33" customHeight="1">
      <c r="A7" s="412" t="s">
        <v>10</v>
      </c>
      <c r="B7" s="413">
        <v>4113</v>
      </c>
      <c r="C7" s="412" t="s">
        <v>11</v>
      </c>
      <c r="D7" s="413"/>
    </row>
    <row r="8" spans="1:6" s="406" customFormat="1" ht="27.75" customHeight="1">
      <c r="A8" s="412" t="s">
        <v>12</v>
      </c>
      <c r="B8" s="413">
        <v>7240</v>
      </c>
      <c r="C8" s="412" t="s">
        <v>13</v>
      </c>
      <c r="D8" s="413"/>
      <c r="F8" s="415"/>
    </row>
    <row r="9" spans="1:6" s="406" customFormat="1" ht="27.75" customHeight="1">
      <c r="A9" s="412" t="s">
        <v>14</v>
      </c>
      <c r="B9" s="413">
        <v>28</v>
      </c>
      <c r="C9" s="412" t="s">
        <v>15</v>
      </c>
      <c r="D9" s="413"/>
      <c r="F9" s="415"/>
    </row>
    <row r="10" spans="1:6" s="406" customFormat="1" ht="27.75" customHeight="1">
      <c r="A10" s="412" t="s">
        <v>16</v>
      </c>
      <c r="B10" s="413"/>
      <c r="C10" s="412" t="s">
        <v>17</v>
      </c>
      <c r="D10" s="413"/>
      <c r="F10" s="415"/>
    </row>
    <row r="11" spans="1:4" s="406" customFormat="1" ht="27.75" customHeight="1">
      <c r="A11" s="412" t="s">
        <v>18</v>
      </c>
      <c r="B11" s="413">
        <v>2426</v>
      </c>
      <c r="C11" s="412" t="s">
        <v>19</v>
      </c>
      <c r="D11" s="413">
        <v>14000</v>
      </c>
    </row>
    <row r="12" spans="1:4" s="406" customFormat="1" ht="27.75" customHeight="1">
      <c r="A12" s="412" t="s">
        <v>20</v>
      </c>
      <c r="B12" s="413"/>
      <c r="C12" s="412" t="s">
        <v>21</v>
      </c>
      <c r="D12" s="413"/>
    </row>
    <row r="13" spans="1:4" s="406" customFormat="1" ht="27.75" customHeight="1">
      <c r="A13" s="412"/>
      <c r="B13" s="413"/>
      <c r="C13" s="305" t="s">
        <v>22</v>
      </c>
      <c r="D13" s="416">
        <v>4188</v>
      </c>
    </row>
    <row r="14" spans="1:4" s="406" customFormat="1" ht="27.75" customHeight="1">
      <c r="A14" s="417" t="s">
        <v>23</v>
      </c>
      <c r="B14" s="418">
        <f>B12+B11+B10+B6+B5</f>
        <v>72503</v>
      </c>
      <c r="C14" s="417" t="s">
        <v>24</v>
      </c>
      <c r="D14" s="418">
        <f>D5+D6+D7+D11+D12+D13</f>
        <v>72503</v>
      </c>
    </row>
    <row r="15" ht="19.5" customHeight="1"/>
    <row r="33" ht="14.25">
      <c r="D33" s="419"/>
    </row>
  </sheetData>
  <sheetProtection/>
  <mergeCells count="2">
    <mergeCell ref="A2:D2"/>
    <mergeCell ref="A3:D3"/>
  </mergeCells>
  <printOptions horizontalCentered="1"/>
  <pageMargins left="0.75" right="0.75" top="0.98" bottom="0.98" header="0.51" footer="0.51"/>
  <pageSetup horizontalDpi="600" verticalDpi="600"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A1:H11"/>
  <sheetViews>
    <sheetView showZeros="0" workbookViewId="0" topLeftCell="A1">
      <selection activeCell="A2" sqref="A2:C10"/>
    </sheetView>
  </sheetViews>
  <sheetFormatPr defaultColWidth="13.375" defaultRowHeight="32.25" customHeight="1"/>
  <cols>
    <col min="1" max="1" width="54.00390625" style="150" customWidth="1"/>
    <col min="2" max="2" width="21.25390625" style="150" customWidth="1"/>
    <col min="3" max="3" width="21.125" style="263" customWidth="1"/>
    <col min="4" max="4" width="13.375" style="150" customWidth="1"/>
    <col min="5" max="6" width="24.75390625" style="150" customWidth="1"/>
    <col min="7" max="16384" width="13.375" style="150" customWidth="1"/>
  </cols>
  <sheetData>
    <row r="1" spans="1:3" s="150" customFormat="1" ht="32.25" customHeight="1">
      <c r="A1" s="154" t="s">
        <v>1184</v>
      </c>
      <c r="B1" s="153"/>
      <c r="C1" s="264"/>
    </row>
    <row r="2" spans="1:3" s="151" customFormat="1" ht="32.25" customHeight="1">
      <c r="A2" s="155" t="s">
        <v>1185</v>
      </c>
      <c r="B2" s="155"/>
      <c r="C2" s="155"/>
    </row>
    <row r="3" spans="1:3" s="150" customFormat="1" ht="32.25" customHeight="1">
      <c r="A3" s="156"/>
      <c r="B3" s="156"/>
      <c r="C3" s="265" t="s">
        <v>2</v>
      </c>
    </row>
    <row r="4" spans="1:8" s="152" customFormat="1" ht="39.75" customHeight="1">
      <c r="A4" s="158" t="s">
        <v>1063</v>
      </c>
      <c r="B4" s="159" t="s">
        <v>1107</v>
      </c>
      <c r="C4" s="266" t="s">
        <v>1186</v>
      </c>
      <c r="E4" s="267"/>
      <c r="F4" s="267"/>
      <c r="G4" s="267"/>
      <c r="H4" s="267"/>
    </row>
    <row r="5" spans="1:8" s="152" customFormat="1" ht="42" customHeight="1">
      <c r="A5" s="160" t="s">
        <v>1187</v>
      </c>
      <c r="B5" s="268">
        <v>19692</v>
      </c>
      <c r="C5" s="268">
        <v>19692</v>
      </c>
      <c r="E5" s="267"/>
      <c r="F5" s="267"/>
      <c r="G5" s="267"/>
      <c r="H5" s="267"/>
    </row>
    <row r="6" spans="1:8" s="153" customFormat="1" ht="42" customHeight="1">
      <c r="A6" s="160" t="s">
        <v>1188</v>
      </c>
      <c r="B6" s="268">
        <v>17756</v>
      </c>
      <c r="C6" s="268">
        <v>17756</v>
      </c>
      <c r="D6" s="269"/>
      <c r="E6" s="269"/>
      <c r="F6" s="270"/>
      <c r="G6" s="267"/>
      <c r="H6" s="267"/>
    </row>
    <row r="7" spans="1:8" s="153" customFormat="1" ht="42" customHeight="1">
      <c r="A7" s="160" t="s">
        <v>1189</v>
      </c>
      <c r="B7" s="268">
        <v>22692</v>
      </c>
      <c r="C7" s="268">
        <v>22692</v>
      </c>
      <c r="D7" s="269"/>
      <c r="E7" s="270"/>
      <c r="F7" s="270"/>
      <c r="G7" s="267"/>
      <c r="H7" s="267"/>
    </row>
    <row r="8" spans="1:6" s="153" customFormat="1" ht="42" customHeight="1">
      <c r="A8" s="160" t="s">
        <v>1190</v>
      </c>
      <c r="B8" s="268">
        <v>4300</v>
      </c>
      <c r="C8" s="268">
        <v>4300</v>
      </c>
      <c r="D8" s="269"/>
      <c r="E8" s="269"/>
      <c r="F8" s="269"/>
    </row>
    <row r="9" spans="1:6" s="153" customFormat="1" ht="42" customHeight="1">
      <c r="A9" s="160" t="s">
        <v>1191</v>
      </c>
      <c r="B9" s="268">
        <v>1316</v>
      </c>
      <c r="C9" s="268">
        <v>1316</v>
      </c>
      <c r="D9" s="269"/>
      <c r="E9" s="269"/>
      <c r="F9" s="269"/>
    </row>
    <row r="10" spans="1:5" s="153" customFormat="1" ht="42" customHeight="1">
      <c r="A10" s="160" t="s">
        <v>1192</v>
      </c>
      <c r="B10" s="268">
        <v>20740</v>
      </c>
      <c r="C10" s="268">
        <v>20740</v>
      </c>
      <c r="D10" s="269"/>
      <c r="E10" s="269"/>
    </row>
    <row r="11" spans="1:3" s="153" customFormat="1" ht="42" customHeight="1">
      <c r="A11" s="161"/>
      <c r="B11" s="161"/>
      <c r="C11" s="161"/>
    </row>
  </sheetData>
  <sheetProtection/>
  <mergeCells count="2">
    <mergeCell ref="A2:C2"/>
    <mergeCell ref="A11:C11"/>
  </mergeCells>
  <printOptions horizontalCentered="1"/>
  <pageMargins left="0.75" right="0.75" top="0.94" bottom="0.94" header="0.31" footer="0.31"/>
  <pageSetup horizontalDpi="600" verticalDpi="600" orientation="landscape" paperSize="9" scale="7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9"/>
  </sheetPr>
  <dimension ref="A1:D56"/>
  <sheetViews>
    <sheetView showZeros="0" workbookViewId="0" topLeftCell="A1">
      <pane xSplit="1" ySplit="4" topLeftCell="B5" activePane="bottomRight" state="frozen"/>
      <selection pane="bottomRight" activeCell="A2" sqref="A2:D41"/>
    </sheetView>
  </sheetViews>
  <sheetFormatPr defaultColWidth="9.00390625" defaultRowHeight="19.5" customHeight="1"/>
  <cols>
    <col min="1" max="1" width="34.50390625" style="234" customWidth="1"/>
    <col min="2" max="2" width="13.50390625" style="234" customWidth="1"/>
    <col min="3" max="3" width="35.25390625" style="234" customWidth="1"/>
    <col min="4" max="4" width="13.50390625" style="234" customWidth="1"/>
    <col min="5" max="16384" width="9.00390625" style="234" customWidth="1"/>
  </cols>
  <sheetData>
    <row r="1" ht="19.5" customHeight="1">
      <c r="A1" s="230" t="s">
        <v>1193</v>
      </c>
    </row>
    <row r="2" spans="1:4" ht="37.5" customHeight="1">
      <c r="A2" s="235" t="s">
        <v>1194</v>
      </c>
      <c r="B2" s="235"/>
      <c r="C2" s="235"/>
      <c r="D2" s="235"/>
    </row>
    <row r="3" spans="3:4" ht="19.5" customHeight="1">
      <c r="C3" s="236"/>
      <c r="D3" s="237" t="s">
        <v>2</v>
      </c>
    </row>
    <row r="4" spans="1:4" ht="21.75" customHeight="1">
      <c r="A4" s="238" t="s">
        <v>27</v>
      </c>
      <c r="B4" s="238" t="s">
        <v>4</v>
      </c>
      <c r="C4" s="238" t="s">
        <v>1063</v>
      </c>
      <c r="D4" s="238" t="s">
        <v>5</v>
      </c>
    </row>
    <row r="5" spans="1:4" s="230" customFormat="1" ht="21.75" customHeight="1">
      <c r="A5" s="239" t="s">
        <v>1195</v>
      </c>
      <c r="B5" s="240"/>
      <c r="C5" s="241" t="s">
        <v>1196</v>
      </c>
      <c r="D5" s="242">
        <f>D6</f>
        <v>0</v>
      </c>
    </row>
    <row r="6" spans="1:4" s="230" customFormat="1" ht="21.75" customHeight="1">
      <c r="A6" s="239" t="s">
        <v>1197</v>
      </c>
      <c r="B6" s="240"/>
      <c r="C6" s="243" t="s">
        <v>1198</v>
      </c>
      <c r="D6" s="244"/>
    </row>
    <row r="7" spans="1:4" s="230" customFormat="1" ht="21.75" customHeight="1">
      <c r="A7" s="239" t="s">
        <v>1199</v>
      </c>
      <c r="B7" s="240"/>
      <c r="C7" s="241" t="s">
        <v>57</v>
      </c>
      <c r="D7" s="242">
        <f>D8+D9</f>
        <v>2464</v>
      </c>
    </row>
    <row r="8" spans="1:4" s="230" customFormat="1" ht="21.75" customHeight="1">
      <c r="A8" s="239" t="s">
        <v>1200</v>
      </c>
      <c r="B8" s="240"/>
      <c r="C8" s="243" t="s">
        <v>1201</v>
      </c>
      <c r="D8" s="244">
        <v>2464</v>
      </c>
    </row>
    <row r="9" spans="1:4" s="230" customFormat="1" ht="21.75" customHeight="1">
      <c r="A9" s="239" t="s">
        <v>1202</v>
      </c>
      <c r="B9" s="240"/>
      <c r="C9" s="243" t="s">
        <v>1203</v>
      </c>
      <c r="D9" s="244"/>
    </row>
    <row r="10" spans="1:4" s="230" customFormat="1" ht="21.75" customHeight="1">
      <c r="A10" s="239" t="s">
        <v>1204</v>
      </c>
      <c r="B10" s="240"/>
      <c r="C10" s="241" t="s">
        <v>60</v>
      </c>
      <c r="D10" s="242">
        <f>SUM(D11:D15)</f>
        <v>0</v>
      </c>
    </row>
    <row r="11" spans="1:4" s="230" customFormat="1" ht="21.75" customHeight="1">
      <c r="A11" s="239" t="s">
        <v>1205</v>
      </c>
      <c r="B11" s="240"/>
      <c r="C11" s="243" t="s">
        <v>1206</v>
      </c>
      <c r="D11" s="244"/>
    </row>
    <row r="12" spans="1:4" s="230" customFormat="1" ht="21.75" customHeight="1">
      <c r="A12" s="245" t="s">
        <v>1207</v>
      </c>
      <c r="B12" s="240"/>
      <c r="C12" s="243" t="s">
        <v>1208</v>
      </c>
      <c r="D12" s="246"/>
    </row>
    <row r="13" spans="1:4" s="230" customFormat="1" ht="21.75" customHeight="1">
      <c r="A13" s="239" t="s">
        <v>1209</v>
      </c>
      <c r="B13" s="240"/>
      <c r="C13" s="243" t="s">
        <v>1210</v>
      </c>
      <c r="D13" s="246"/>
    </row>
    <row r="14" spans="1:4" s="230" customFormat="1" ht="21.75" customHeight="1">
      <c r="A14" s="239" t="s">
        <v>1211</v>
      </c>
      <c r="B14" s="240"/>
      <c r="C14" s="243" t="s">
        <v>1212</v>
      </c>
      <c r="D14" s="246"/>
    </row>
    <row r="15" spans="1:4" s="230" customFormat="1" ht="21.75" customHeight="1">
      <c r="A15" s="239" t="s">
        <v>1213</v>
      </c>
      <c r="B15" s="240"/>
      <c r="C15" s="243" t="s">
        <v>1214</v>
      </c>
      <c r="D15" s="246"/>
    </row>
    <row r="16" spans="1:4" s="230" customFormat="1" ht="21.75" customHeight="1">
      <c r="A16" s="239" t="s">
        <v>1215</v>
      </c>
      <c r="B16" s="240"/>
      <c r="C16" s="241" t="s">
        <v>61</v>
      </c>
      <c r="D16" s="242">
        <f>SUM(D17:D18)</f>
        <v>0</v>
      </c>
    </row>
    <row r="17" spans="1:4" s="230" customFormat="1" ht="21.75" customHeight="1">
      <c r="A17" s="239" t="s">
        <v>1216</v>
      </c>
      <c r="B17" s="240"/>
      <c r="C17" s="247" t="s">
        <v>1217</v>
      </c>
      <c r="D17" s="244"/>
    </row>
    <row r="18" spans="1:4" s="230" customFormat="1" ht="21.75" customHeight="1">
      <c r="A18" s="239" t="s">
        <v>1218</v>
      </c>
      <c r="B18" s="240"/>
      <c r="C18" s="247" t="s">
        <v>1219</v>
      </c>
      <c r="D18" s="244"/>
    </row>
    <row r="19" spans="1:4" s="230" customFormat="1" ht="21.75" customHeight="1">
      <c r="A19" s="239" t="s">
        <v>1220</v>
      </c>
      <c r="B19" s="240"/>
      <c r="C19" s="241" t="s">
        <v>62</v>
      </c>
      <c r="D19" s="242">
        <f aca="true" t="shared" si="0" ref="D19:D23">D20</f>
        <v>0</v>
      </c>
    </row>
    <row r="20" spans="1:4" s="230" customFormat="1" ht="21.75" customHeight="1">
      <c r="A20" s="239" t="s">
        <v>1221</v>
      </c>
      <c r="B20" s="240"/>
      <c r="C20" s="247" t="s">
        <v>1222</v>
      </c>
      <c r="D20" s="244"/>
    </row>
    <row r="21" spans="1:4" s="231" customFormat="1" ht="19.5" customHeight="1">
      <c r="A21" s="248"/>
      <c r="B21" s="240"/>
      <c r="C21" s="248" t="s">
        <v>63</v>
      </c>
      <c r="D21" s="242">
        <f t="shared" si="0"/>
        <v>0</v>
      </c>
    </row>
    <row r="22" spans="1:4" s="231" customFormat="1" ht="19.5" customHeight="1">
      <c r="A22" s="248"/>
      <c r="B22" s="240"/>
      <c r="C22" s="249" t="s">
        <v>1223</v>
      </c>
      <c r="D22" s="246"/>
    </row>
    <row r="23" spans="1:4" s="230" customFormat="1" ht="21.75" customHeight="1">
      <c r="A23" s="250"/>
      <c r="B23" s="240"/>
      <c r="C23" s="241" t="s">
        <v>64</v>
      </c>
      <c r="D23" s="242">
        <f t="shared" si="0"/>
        <v>0</v>
      </c>
    </row>
    <row r="24" spans="1:4" s="230" customFormat="1" ht="21.75" customHeight="1">
      <c r="A24" s="250"/>
      <c r="B24" s="244"/>
      <c r="C24" s="247" t="s">
        <v>1224</v>
      </c>
      <c r="D24" s="244"/>
    </row>
    <row r="25" spans="1:4" s="230" customFormat="1" ht="21.75" customHeight="1">
      <c r="A25" s="218"/>
      <c r="B25" s="244"/>
      <c r="C25" s="241" t="s">
        <v>71</v>
      </c>
      <c r="D25" s="242">
        <f>SUM(D26:D28)</f>
        <v>29</v>
      </c>
    </row>
    <row r="26" spans="1:4" s="230" customFormat="1" ht="21.75" customHeight="1">
      <c r="A26" s="218"/>
      <c r="B26" s="244"/>
      <c r="C26" s="247" t="s">
        <v>1225</v>
      </c>
      <c r="D26" s="251"/>
    </row>
    <row r="27" spans="1:4" s="230" customFormat="1" ht="21.75" customHeight="1">
      <c r="A27" s="218"/>
      <c r="B27" s="244"/>
      <c r="C27" s="247" t="s">
        <v>1226</v>
      </c>
      <c r="D27" s="251">
        <v>29</v>
      </c>
    </row>
    <row r="28" spans="1:4" s="230" customFormat="1" ht="21.75" customHeight="1">
      <c r="A28" s="218"/>
      <c r="B28" s="244"/>
      <c r="C28" s="252" t="s">
        <v>1227</v>
      </c>
      <c r="D28" s="251"/>
    </row>
    <row r="29" spans="1:4" s="230" customFormat="1" ht="21.75" customHeight="1">
      <c r="A29" s="218"/>
      <c r="B29" s="244"/>
      <c r="C29" s="241" t="s">
        <v>72</v>
      </c>
      <c r="D29" s="251"/>
    </row>
    <row r="30" spans="1:4" s="230" customFormat="1" ht="21.75" customHeight="1">
      <c r="A30" s="218"/>
      <c r="B30" s="244"/>
      <c r="C30" s="253"/>
      <c r="D30" s="251"/>
    </row>
    <row r="31" spans="1:4" s="230" customFormat="1" ht="21.75" customHeight="1">
      <c r="A31" s="254" t="s">
        <v>1228</v>
      </c>
      <c r="B31" s="242">
        <f>SUM(B5:B30)</f>
        <v>0</v>
      </c>
      <c r="C31" s="254" t="s">
        <v>1229</v>
      </c>
      <c r="D31" s="255">
        <f>D25+D23+D19+D16+D10+D7+D5+D21+D29</f>
        <v>2493</v>
      </c>
    </row>
    <row r="32" spans="1:4" ht="21.75" customHeight="1">
      <c r="A32" s="256" t="s">
        <v>1108</v>
      </c>
      <c r="B32" s="257">
        <f>B33+B36+B38+B39</f>
        <v>2493</v>
      </c>
      <c r="C32" s="256" t="s">
        <v>1230</v>
      </c>
      <c r="D32" s="240">
        <f>D33+D36+D37+D38</f>
        <v>0</v>
      </c>
    </row>
    <row r="33" spans="1:4" ht="21.75" customHeight="1">
      <c r="A33" s="215" t="s">
        <v>1231</v>
      </c>
      <c r="B33" s="257">
        <f>B34+B35</f>
        <v>2493</v>
      </c>
      <c r="C33" s="215" t="s">
        <v>1232</v>
      </c>
      <c r="D33" s="240">
        <f>D34+D35</f>
        <v>0</v>
      </c>
    </row>
    <row r="34" spans="1:4" ht="21.75" customHeight="1">
      <c r="A34" s="215" t="s">
        <v>1233</v>
      </c>
      <c r="B34" s="240">
        <v>2493</v>
      </c>
      <c r="C34" s="215" t="s">
        <v>1234</v>
      </c>
      <c r="D34" s="240"/>
    </row>
    <row r="35" spans="1:4" ht="21.75" customHeight="1">
      <c r="A35" s="215" t="s">
        <v>1235</v>
      </c>
      <c r="B35" s="240"/>
      <c r="C35" s="215" t="s">
        <v>1236</v>
      </c>
      <c r="D35" s="240"/>
    </row>
    <row r="36" spans="1:4" ht="21.75" customHeight="1">
      <c r="A36" s="215" t="s">
        <v>1237</v>
      </c>
      <c r="B36" s="240"/>
      <c r="C36" s="215" t="s">
        <v>1238</v>
      </c>
      <c r="D36" s="240"/>
    </row>
    <row r="37" spans="1:4" ht="21.75" customHeight="1">
      <c r="A37" s="215" t="s">
        <v>1239</v>
      </c>
      <c r="B37" s="240"/>
      <c r="C37" s="258" t="s">
        <v>1240</v>
      </c>
      <c r="D37" s="240"/>
    </row>
    <row r="38" spans="1:4" ht="21.75" customHeight="1">
      <c r="A38" s="258" t="s">
        <v>1241</v>
      </c>
      <c r="B38" s="240"/>
      <c r="C38" s="258" t="s">
        <v>1242</v>
      </c>
      <c r="D38" s="259"/>
    </row>
    <row r="39" spans="1:4" ht="21.75" customHeight="1">
      <c r="A39" s="258" t="s">
        <v>1243</v>
      </c>
      <c r="B39" s="240"/>
      <c r="C39" s="253"/>
      <c r="D39" s="253"/>
    </row>
    <row r="40" spans="1:4" ht="21.75" customHeight="1">
      <c r="A40" s="243"/>
      <c r="B40" s="244"/>
      <c r="C40" s="243"/>
      <c r="D40" s="244"/>
    </row>
    <row r="41" spans="1:4" s="230" customFormat="1" ht="21.75" customHeight="1">
      <c r="A41" s="254" t="s">
        <v>23</v>
      </c>
      <c r="B41" s="255">
        <f>B31+B32</f>
        <v>2493</v>
      </c>
      <c r="C41" s="254" t="s">
        <v>24</v>
      </c>
      <c r="D41" s="255">
        <f>D31+D32</f>
        <v>2493</v>
      </c>
    </row>
    <row r="42" spans="1:4" s="230" customFormat="1" ht="21.75" customHeight="1">
      <c r="A42" s="234"/>
      <c r="D42" s="260"/>
    </row>
    <row r="43" spans="1:4" ht="21.75" customHeight="1">
      <c r="A43" s="230"/>
      <c r="B43" s="261"/>
      <c r="D43" s="262"/>
    </row>
    <row r="44" spans="1:2" ht="21.75" customHeight="1">
      <c r="A44" s="230"/>
      <c r="B44" s="230"/>
    </row>
    <row r="45" ht="21.75" customHeight="1"/>
    <row r="46" ht="21.75" customHeight="1"/>
    <row r="47" ht="21.75" customHeight="1"/>
    <row r="48" ht="21.75" customHeight="1"/>
    <row r="49" spans="1:4" s="232" customFormat="1" ht="21.75" customHeight="1">
      <c r="A49" s="234"/>
      <c r="B49" s="234"/>
      <c r="C49" s="234"/>
      <c r="D49" s="234"/>
    </row>
    <row r="50" ht="21.75" customHeight="1"/>
    <row r="51" spans="1:4" s="230" customFormat="1" ht="19.5" customHeight="1">
      <c r="A51" s="234"/>
      <c r="B51" s="234"/>
      <c r="C51" s="234"/>
      <c r="D51" s="234"/>
    </row>
    <row r="52" spans="1:4" s="233" customFormat="1" ht="19.5" customHeight="1">
      <c r="A52" s="234"/>
      <c r="B52" s="234"/>
      <c r="C52" s="234"/>
      <c r="D52" s="234"/>
    </row>
    <row r="53" spans="1:2" ht="19.5" customHeight="1">
      <c r="A53" s="230"/>
      <c r="B53" s="230"/>
    </row>
    <row r="56" spans="1:4" s="230" customFormat="1" ht="19.5" customHeight="1">
      <c r="A56" s="234"/>
      <c r="B56" s="234"/>
      <c r="C56" s="234"/>
      <c r="D56" s="234"/>
    </row>
  </sheetData>
  <sheetProtection/>
  <protectedRanges>
    <protectedRange sqref="D35:D36 D37" name="区域2_1"/>
    <protectedRange sqref="B5:B20 B23" name="区域1_1_1"/>
    <protectedRange sqref="D35:D37" name="区域2_1_1"/>
    <protectedRange sqref="D34 D38" name="区域2"/>
    <protectedRange sqref="B5:B20 B23" name="区域1_1"/>
    <protectedRange sqref="B34:B39" name="区域1_2"/>
    <protectedRange sqref="D35:D37" name="区域2_1_2"/>
    <protectedRange sqref="D12:D15" name="区域1"/>
  </protectedRanges>
  <mergeCells count="1">
    <mergeCell ref="A2:D2"/>
  </mergeCells>
  <printOptions horizontalCentered="1"/>
  <pageMargins left="0.75" right="0.75" top="0.94" bottom="0.75" header="0.31" footer="0.31"/>
  <pageSetup horizontalDpi="600" verticalDpi="600" orientation="portrait" paperSize="9" scale="77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9"/>
  </sheetPr>
  <dimension ref="A1:C12"/>
  <sheetViews>
    <sheetView showZeros="0" workbookViewId="0" topLeftCell="A1">
      <selection activeCell="A4" sqref="A4"/>
    </sheetView>
  </sheetViews>
  <sheetFormatPr defaultColWidth="9.00390625" defaultRowHeight="21" customHeight="1"/>
  <cols>
    <col min="1" max="1" width="40.25390625" style="17" customWidth="1"/>
    <col min="2" max="2" width="16.00390625" style="17" customWidth="1"/>
    <col min="3" max="3" width="15.50390625" style="17" customWidth="1"/>
    <col min="4" max="16384" width="9.00390625" style="17" customWidth="1"/>
  </cols>
  <sheetData>
    <row r="1" ht="21" customHeight="1">
      <c r="A1" s="182" t="s">
        <v>1244</v>
      </c>
    </row>
    <row r="2" spans="1:3" s="70" customFormat="1" ht="52.5" customHeight="1">
      <c r="A2" s="220" t="s">
        <v>1245</v>
      </c>
      <c r="B2" s="220"/>
      <c r="C2" s="220"/>
    </row>
    <row r="3" spans="1:3" s="70" customFormat="1" ht="13.5" customHeight="1">
      <c r="A3" s="221"/>
      <c r="B3" s="221"/>
      <c r="C3" s="222" t="s">
        <v>2</v>
      </c>
    </row>
    <row r="4" spans="1:3" s="70" customFormat="1" ht="46.5" customHeight="1">
      <c r="A4" s="223" t="s">
        <v>1063</v>
      </c>
      <c r="B4" s="79" t="s">
        <v>1107</v>
      </c>
      <c r="C4" s="206" t="s">
        <v>1246</v>
      </c>
    </row>
    <row r="5" spans="1:3" ht="24" customHeight="1">
      <c r="A5" s="224" t="s">
        <v>1202</v>
      </c>
      <c r="B5" s="225"/>
      <c r="C5" s="226"/>
    </row>
    <row r="6" spans="1:3" ht="24" customHeight="1">
      <c r="A6" s="224" t="s">
        <v>1204</v>
      </c>
      <c r="B6" s="225"/>
      <c r="C6" s="226"/>
    </row>
    <row r="7" spans="1:3" ht="24" customHeight="1">
      <c r="A7" s="224" t="s">
        <v>1205</v>
      </c>
      <c r="B7" s="225"/>
      <c r="C7" s="226"/>
    </row>
    <row r="8" spans="1:3" ht="24" customHeight="1">
      <c r="A8" s="224" t="s">
        <v>1211</v>
      </c>
      <c r="B8" s="225"/>
      <c r="C8" s="226"/>
    </row>
    <row r="9" spans="1:3" ht="24" customHeight="1">
      <c r="A9" s="224" t="s">
        <v>1218</v>
      </c>
      <c r="B9" s="225"/>
      <c r="C9" s="226"/>
    </row>
    <row r="10" spans="1:3" ht="24" customHeight="1">
      <c r="A10" s="224" t="s">
        <v>1221</v>
      </c>
      <c r="B10" s="225"/>
      <c r="C10" s="226"/>
    </row>
    <row r="11" spans="1:3" ht="24" customHeight="1">
      <c r="A11" s="227"/>
      <c r="B11" s="228"/>
      <c r="C11" s="226"/>
    </row>
    <row r="12" spans="1:3" ht="24" customHeight="1">
      <c r="A12" s="79" t="s">
        <v>44</v>
      </c>
      <c r="B12" s="229">
        <f>SUM(B5:B10)</f>
        <v>0</v>
      </c>
      <c r="C12" s="226"/>
    </row>
  </sheetData>
  <sheetProtection/>
  <protectedRanges>
    <protectedRange sqref="B5:B7" name="区域1_1"/>
  </protectedRanges>
  <mergeCells count="1">
    <mergeCell ref="A2:C2"/>
  </mergeCells>
  <printOptions horizontalCentered="1"/>
  <pageMargins left="0.75" right="0.75" top="0.94" bottom="0.94" header="0.31" footer="0.3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9"/>
  </sheetPr>
  <dimension ref="A1:C23"/>
  <sheetViews>
    <sheetView showZeros="0" workbookViewId="0" topLeftCell="A1">
      <pane xSplit="1" ySplit="4" topLeftCell="B5" activePane="bottomRight" state="frozen"/>
      <selection pane="bottomRight" activeCell="A2" sqref="A2:C23"/>
    </sheetView>
  </sheetViews>
  <sheetFormatPr defaultColWidth="9.00390625" defaultRowHeight="24.75" customHeight="1"/>
  <cols>
    <col min="1" max="1" width="37.25390625" style="163" customWidth="1"/>
    <col min="2" max="2" width="18.375" style="163" customWidth="1"/>
    <col min="3" max="3" width="15.125" style="201" customWidth="1"/>
    <col min="4" max="16384" width="9.00390625" style="163" customWidth="1"/>
  </cols>
  <sheetData>
    <row r="1" spans="1:2" ht="15.75" customHeight="1">
      <c r="A1" s="202" t="s">
        <v>1247</v>
      </c>
      <c r="B1" s="202"/>
    </row>
    <row r="2" spans="1:3" s="179" customFormat="1" ht="34.5" customHeight="1">
      <c r="A2" s="183" t="s">
        <v>1248</v>
      </c>
      <c r="B2" s="183"/>
      <c r="C2" s="183"/>
    </row>
    <row r="3" spans="1:3" ht="19.5" customHeight="1">
      <c r="A3" s="184"/>
      <c r="B3" s="184"/>
      <c r="C3" s="203" t="s">
        <v>2</v>
      </c>
    </row>
    <row r="4" spans="1:3" ht="49.5" customHeight="1">
      <c r="A4" s="204" t="s">
        <v>1063</v>
      </c>
      <c r="B4" s="205" t="s">
        <v>1107</v>
      </c>
      <c r="C4" s="206" t="s">
        <v>1249</v>
      </c>
    </row>
    <row r="5" spans="1:3" ht="24.75" customHeight="1">
      <c r="A5" s="207" t="s">
        <v>1196</v>
      </c>
      <c r="B5" s="208">
        <f>B6</f>
        <v>0</v>
      </c>
      <c r="C5" s="209"/>
    </row>
    <row r="6" spans="1:3" ht="24.75" customHeight="1">
      <c r="A6" s="210" t="s">
        <v>1250</v>
      </c>
      <c r="B6" s="211"/>
      <c r="C6" s="212"/>
    </row>
    <row r="7" spans="1:3" ht="24.75" customHeight="1">
      <c r="A7" s="207" t="s">
        <v>57</v>
      </c>
      <c r="B7" s="213">
        <f>SUM(B8:B9)</f>
        <v>2464</v>
      </c>
      <c r="C7" s="209"/>
    </row>
    <row r="8" spans="1:3" ht="24.75" customHeight="1">
      <c r="A8" s="178" t="s">
        <v>1201</v>
      </c>
      <c r="B8" s="213">
        <v>2464</v>
      </c>
      <c r="C8" s="209"/>
    </row>
    <row r="9" spans="1:3" ht="24.75" customHeight="1">
      <c r="A9" s="178" t="s">
        <v>1203</v>
      </c>
      <c r="B9" s="211"/>
      <c r="C9" s="209"/>
    </row>
    <row r="10" spans="1:3" ht="24.75" customHeight="1">
      <c r="A10" s="207" t="s">
        <v>60</v>
      </c>
      <c r="B10" s="214">
        <f>SUM(B11:B15)</f>
        <v>0</v>
      </c>
      <c r="C10" s="209"/>
    </row>
    <row r="11" spans="1:3" ht="24.75" customHeight="1">
      <c r="A11" s="178" t="s">
        <v>1206</v>
      </c>
      <c r="B11" s="215"/>
      <c r="C11" s="212"/>
    </row>
    <row r="12" spans="1:3" ht="24.75" customHeight="1">
      <c r="A12" s="178" t="s">
        <v>1251</v>
      </c>
      <c r="B12" s="215"/>
      <c r="C12" s="212"/>
    </row>
    <row r="13" spans="1:3" ht="24.75" customHeight="1">
      <c r="A13" s="178" t="s">
        <v>1252</v>
      </c>
      <c r="B13" s="215"/>
      <c r="C13" s="212"/>
    </row>
    <row r="14" spans="1:3" ht="24.75" customHeight="1">
      <c r="A14" s="178" t="s">
        <v>1212</v>
      </c>
      <c r="B14" s="215"/>
      <c r="C14" s="212"/>
    </row>
    <row r="15" spans="1:3" ht="24.75" customHeight="1">
      <c r="A15" s="178" t="s">
        <v>1214</v>
      </c>
      <c r="B15" s="215"/>
      <c r="C15" s="212"/>
    </row>
    <row r="16" spans="1:3" ht="24.75" customHeight="1">
      <c r="A16" s="207" t="s">
        <v>61</v>
      </c>
      <c r="B16" s="214">
        <f>SUM(B17)</f>
        <v>0</v>
      </c>
      <c r="C16" s="209"/>
    </row>
    <row r="17" spans="1:3" ht="24.75" customHeight="1">
      <c r="A17" s="178" t="s">
        <v>1217</v>
      </c>
      <c r="B17" s="211"/>
      <c r="C17" s="209"/>
    </row>
    <row r="18" spans="1:3" ht="24.75" customHeight="1">
      <c r="A18" s="207" t="s">
        <v>71</v>
      </c>
      <c r="B18" s="214">
        <f>SUM(B19:B20)</f>
        <v>29</v>
      </c>
      <c r="C18" s="209"/>
    </row>
    <row r="19" spans="1:3" ht="24.75" customHeight="1">
      <c r="A19" s="178" t="s">
        <v>1225</v>
      </c>
      <c r="B19" s="216"/>
      <c r="C19" s="209"/>
    </row>
    <row r="20" spans="1:3" ht="24.75" customHeight="1">
      <c r="A20" s="197" t="s">
        <v>1226</v>
      </c>
      <c r="B20" s="211">
        <v>29</v>
      </c>
      <c r="C20" s="212"/>
    </row>
    <row r="21" spans="1:3" ht="24.75" customHeight="1">
      <c r="A21" s="207" t="s">
        <v>72</v>
      </c>
      <c r="B21" s="217"/>
      <c r="C21" s="212"/>
    </row>
    <row r="22" spans="1:3" s="180" customFormat="1" ht="24.75" customHeight="1">
      <c r="A22" s="218"/>
      <c r="B22" s="214"/>
      <c r="C22" s="212"/>
    </row>
    <row r="23" spans="1:3" ht="24.75" customHeight="1">
      <c r="A23" s="188" t="s">
        <v>1253</v>
      </c>
      <c r="B23" s="214">
        <f>B18+B16+B10+B7+B5+B21</f>
        <v>2493</v>
      </c>
      <c r="C23" s="219"/>
    </row>
  </sheetData>
  <sheetProtection/>
  <protectedRanges>
    <protectedRange sqref="B11:B15" name="区域1_1"/>
  </protectedRanges>
  <mergeCells count="1">
    <mergeCell ref="A2:C2"/>
  </mergeCells>
  <printOptions horizontalCentered="1"/>
  <pageMargins left="0.75" right="0.75" top="0.94" bottom="0.94" header="0.31" footer="0.3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9"/>
  </sheetPr>
  <dimension ref="A1:D44"/>
  <sheetViews>
    <sheetView showZeros="0" workbookViewId="0" topLeftCell="A1">
      <pane xSplit="1" ySplit="4" topLeftCell="B5" activePane="bottomRight" state="frozen"/>
      <selection pane="bottomRight" activeCell="K46" sqref="K46"/>
    </sheetView>
  </sheetViews>
  <sheetFormatPr defaultColWidth="9.00390625" defaultRowHeight="19.5" customHeight="1"/>
  <cols>
    <col min="1" max="1" width="43.25390625" style="163" customWidth="1"/>
    <col min="2" max="2" width="12.875" style="163" customWidth="1"/>
    <col min="3" max="3" width="12.875" style="181" customWidth="1"/>
    <col min="4" max="4" width="12.25390625" style="181" customWidth="1"/>
    <col min="5" max="16384" width="9.00390625" style="163" customWidth="1"/>
  </cols>
  <sheetData>
    <row r="1" spans="1:4" s="163" customFormat="1" ht="19.5" customHeight="1">
      <c r="A1" s="182" t="s">
        <v>1254</v>
      </c>
      <c r="B1" s="182"/>
      <c r="C1" s="181"/>
      <c r="D1" s="181"/>
    </row>
    <row r="2" spans="1:4" s="179" customFormat="1" ht="24" customHeight="1">
      <c r="A2" s="183" t="s">
        <v>1255</v>
      </c>
      <c r="B2" s="183"/>
      <c r="C2" s="183"/>
      <c r="D2" s="183"/>
    </row>
    <row r="3" spans="1:4" s="163" customFormat="1" ht="19.5" customHeight="1">
      <c r="A3" s="184"/>
      <c r="B3" s="184"/>
      <c r="C3" s="185"/>
      <c r="D3" s="186" t="s">
        <v>2</v>
      </c>
    </row>
    <row r="4" spans="1:4" s="163" customFormat="1" ht="30.75" customHeight="1">
      <c r="A4" s="187" t="s">
        <v>1063</v>
      </c>
      <c r="B4" s="188" t="s">
        <v>81</v>
      </c>
      <c r="C4" s="189" t="s">
        <v>1256</v>
      </c>
      <c r="D4" s="190" t="s">
        <v>1257</v>
      </c>
    </row>
    <row r="5" spans="1:4" s="163" customFormat="1" ht="18.75" customHeight="1">
      <c r="A5" s="174" t="s">
        <v>1258</v>
      </c>
      <c r="B5" s="175">
        <f aca="true" t="shared" si="0" ref="B5:B7">SUM(C5:D5)</f>
        <v>0</v>
      </c>
      <c r="C5" s="175">
        <f>C6</f>
        <v>0</v>
      </c>
      <c r="D5" s="175">
        <f>D6</f>
        <v>0</v>
      </c>
    </row>
    <row r="6" spans="1:4" s="163" customFormat="1" ht="18.75" customHeight="1">
      <c r="A6" s="191" t="s">
        <v>1198</v>
      </c>
      <c r="B6" s="175">
        <f t="shared" si="0"/>
        <v>0</v>
      </c>
      <c r="C6" s="177">
        <f>C7</f>
        <v>0</v>
      </c>
      <c r="D6" s="177">
        <f>D7</f>
        <v>0</v>
      </c>
    </row>
    <row r="7" spans="1:4" s="163" customFormat="1" ht="18.75" customHeight="1">
      <c r="A7" s="192" t="s">
        <v>1259</v>
      </c>
      <c r="B7" s="177">
        <f t="shared" si="0"/>
        <v>0</v>
      </c>
      <c r="C7" s="177"/>
      <c r="D7" s="177"/>
    </row>
    <row r="8" spans="1:4" s="163" customFormat="1" ht="18.75" customHeight="1">
      <c r="A8" s="174" t="s">
        <v>1260</v>
      </c>
      <c r="B8" s="175">
        <f>SUM(B9)</f>
        <v>2464</v>
      </c>
      <c r="C8" s="175">
        <f>SUM(C9:C11)</f>
        <v>0</v>
      </c>
      <c r="D8" s="175">
        <f>SUM(D9)</f>
        <v>2464</v>
      </c>
    </row>
    <row r="9" spans="1:4" s="163" customFormat="1" ht="18.75" customHeight="1">
      <c r="A9" s="191" t="s">
        <v>1261</v>
      </c>
      <c r="B9" s="177">
        <f>SUM(B10:B11)</f>
        <v>2464</v>
      </c>
      <c r="C9" s="177"/>
      <c r="D9" s="177">
        <f>SUM(D10:D11)</f>
        <v>2464</v>
      </c>
    </row>
    <row r="10" spans="1:4" s="163" customFormat="1" ht="18.75" customHeight="1">
      <c r="A10" s="191" t="s">
        <v>1262</v>
      </c>
      <c r="B10" s="177">
        <v>1367</v>
      </c>
      <c r="C10" s="177"/>
      <c r="D10" s="177">
        <v>1367</v>
      </c>
    </row>
    <row r="11" spans="1:4" s="163" customFormat="1" ht="18.75" customHeight="1">
      <c r="A11" s="191" t="s">
        <v>1263</v>
      </c>
      <c r="B11" s="177">
        <v>1097</v>
      </c>
      <c r="C11" s="177"/>
      <c r="D11" s="177">
        <v>1097</v>
      </c>
    </row>
    <row r="12" spans="1:4" s="163" customFormat="1" ht="18.75" customHeight="1">
      <c r="A12" s="174" t="s">
        <v>1264</v>
      </c>
      <c r="B12" s="175">
        <f aca="true" t="shared" si="1" ref="B12:B27">SUM(C12:D12)</f>
        <v>0</v>
      </c>
      <c r="C12" s="175">
        <f>C13+C21+C23+C24+C27</f>
        <v>0</v>
      </c>
      <c r="D12" s="175">
        <f>D13+D21+D23+D24+D27</f>
        <v>0</v>
      </c>
    </row>
    <row r="13" spans="1:4" s="163" customFormat="1" ht="18.75" customHeight="1">
      <c r="A13" s="191" t="s">
        <v>1265</v>
      </c>
      <c r="B13" s="175">
        <f t="shared" si="1"/>
        <v>0</v>
      </c>
      <c r="C13" s="177">
        <f>SUM(C14:C20)</f>
        <v>0</v>
      </c>
      <c r="D13" s="177"/>
    </row>
    <row r="14" spans="1:4" s="163" customFormat="1" ht="18.75" customHeight="1">
      <c r="A14" s="191" t="s">
        <v>1266</v>
      </c>
      <c r="B14" s="177">
        <f t="shared" si="1"/>
        <v>0</v>
      </c>
      <c r="C14" s="177"/>
      <c r="D14" s="177"/>
    </row>
    <row r="15" spans="1:4" s="163" customFormat="1" ht="18.75" customHeight="1">
      <c r="A15" s="191" t="s">
        <v>1267</v>
      </c>
      <c r="B15" s="177">
        <f t="shared" si="1"/>
        <v>0</v>
      </c>
      <c r="C15" s="177"/>
      <c r="D15" s="177"/>
    </row>
    <row r="16" spans="1:4" s="163" customFormat="1" ht="18.75" customHeight="1">
      <c r="A16" s="192" t="s">
        <v>1268</v>
      </c>
      <c r="B16" s="177">
        <f t="shared" si="1"/>
        <v>0</v>
      </c>
      <c r="C16" s="177"/>
      <c r="D16" s="177"/>
    </row>
    <row r="17" spans="1:4" s="163" customFormat="1" ht="18.75" customHeight="1">
      <c r="A17" s="192" t="s">
        <v>1269</v>
      </c>
      <c r="B17" s="177">
        <f t="shared" si="1"/>
        <v>0</v>
      </c>
      <c r="C17" s="177"/>
      <c r="D17" s="177"/>
    </row>
    <row r="18" spans="1:4" s="163" customFormat="1" ht="18.75" customHeight="1">
      <c r="A18" s="192" t="s">
        <v>1270</v>
      </c>
      <c r="B18" s="177">
        <f t="shared" si="1"/>
        <v>0</v>
      </c>
      <c r="C18" s="177"/>
      <c r="D18" s="177"/>
    </row>
    <row r="19" spans="1:4" s="163" customFormat="1" ht="18.75" customHeight="1">
      <c r="A19" s="192" t="s">
        <v>1271</v>
      </c>
      <c r="B19" s="177">
        <f t="shared" si="1"/>
        <v>0</v>
      </c>
      <c r="C19" s="177"/>
      <c r="D19" s="177"/>
    </row>
    <row r="20" spans="1:4" s="163" customFormat="1" ht="18.75" customHeight="1">
      <c r="A20" s="192" t="s">
        <v>1272</v>
      </c>
      <c r="B20" s="177">
        <f t="shared" si="1"/>
        <v>0</v>
      </c>
      <c r="C20" s="177"/>
      <c r="D20" s="177"/>
    </row>
    <row r="21" spans="1:4" s="163" customFormat="1" ht="18.75" customHeight="1">
      <c r="A21" s="191" t="s">
        <v>1208</v>
      </c>
      <c r="B21" s="175">
        <f t="shared" si="1"/>
        <v>0</v>
      </c>
      <c r="C21" s="177">
        <f>C22</f>
        <v>0</v>
      </c>
      <c r="D21" s="177">
        <f>D22</f>
        <v>0</v>
      </c>
    </row>
    <row r="22" spans="1:4" s="163" customFormat="1" ht="18.75" customHeight="1">
      <c r="A22" s="193" t="s">
        <v>1273</v>
      </c>
      <c r="B22" s="177">
        <f t="shared" si="1"/>
        <v>0</v>
      </c>
      <c r="C22" s="177"/>
      <c r="D22" s="177"/>
    </row>
    <row r="23" spans="1:4" s="163" customFormat="1" ht="18.75" customHeight="1">
      <c r="A23" s="191" t="s">
        <v>1274</v>
      </c>
      <c r="B23" s="175">
        <f t="shared" si="1"/>
        <v>0</v>
      </c>
      <c r="C23" s="177"/>
      <c r="D23" s="177"/>
    </row>
    <row r="24" spans="1:4" s="163" customFormat="1" ht="18.75" customHeight="1">
      <c r="A24" s="191" t="s">
        <v>1275</v>
      </c>
      <c r="B24" s="175">
        <f t="shared" si="1"/>
        <v>0</v>
      </c>
      <c r="C24" s="177">
        <f>SUM(C25:C26)</f>
        <v>0</v>
      </c>
      <c r="D24" s="177">
        <f>SUM(D25:D26)</f>
        <v>0</v>
      </c>
    </row>
    <row r="25" spans="1:4" s="163" customFormat="1" ht="18.75" customHeight="1">
      <c r="A25" s="193" t="s">
        <v>1276</v>
      </c>
      <c r="B25" s="177">
        <f t="shared" si="1"/>
        <v>0</v>
      </c>
      <c r="C25" s="177"/>
      <c r="D25" s="177"/>
    </row>
    <row r="26" spans="1:4" s="163" customFormat="1" ht="18.75" customHeight="1">
      <c r="A26" s="193" t="s">
        <v>1277</v>
      </c>
      <c r="B26" s="177">
        <f t="shared" si="1"/>
        <v>0</v>
      </c>
      <c r="C26" s="177"/>
      <c r="D26" s="177"/>
    </row>
    <row r="27" spans="1:4" s="163" customFormat="1" ht="18.75" customHeight="1">
      <c r="A27" s="191" t="s">
        <v>1278</v>
      </c>
      <c r="B27" s="175">
        <f t="shared" si="1"/>
        <v>0</v>
      </c>
      <c r="C27" s="177"/>
      <c r="D27" s="177"/>
    </row>
    <row r="28" spans="1:4" s="163" customFormat="1" ht="18.75" customHeight="1">
      <c r="A28" s="174" t="s">
        <v>1279</v>
      </c>
      <c r="B28" s="175">
        <f>SUM(B29:B30)</f>
        <v>0</v>
      </c>
      <c r="C28" s="175">
        <f>SUM(C29:C30)</f>
        <v>0</v>
      </c>
      <c r="D28" s="175">
        <f>SUM(D29:D30)</f>
        <v>0</v>
      </c>
    </row>
    <row r="29" spans="1:4" s="163" customFormat="1" ht="18.75" customHeight="1">
      <c r="A29" s="176" t="s">
        <v>1280</v>
      </c>
      <c r="B29" s="177">
        <f>C29+D29</f>
        <v>0</v>
      </c>
      <c r="C29" s="177"/>
      <c r="D29" s="177"/>
    </row>
    <row r="30" spans="1:4" s="163" customFormat="1" ht="18.75" customHeight="1">
      <c r="A30" s="194" t="s">
        <v>1263</v>
      </c>
      <c r="B30" s="177">
        <f>C30+D30</f>
        <v>0</v>
      </c>
      <c r="C30" s="177"/>
      <c r="D30" s="177"/>
    </row>
    <row r="31" spans="1:4" s="163" customFormat="1" ht="18.75" customHeight="1">
      <c r="A31" s="174" t="s">
        <v>1281</v>
      </c>
      <c r="B31" s="175">
        <v>29</v>
      </c>
      <c r="C31" s="175">
        <f>C32+C33</f>
        <v>0</v>
      </c>
      <c r="D31" s="175">
        <f>D32+D33</f>
        <v>29</v>
      </c>
    </row>
    <row r="32" spans="1:4" s="163" customFormat="1" ht="18.75" customHeight="1">
      <c r="A32" s="195" t="s">
        <v>1225</v>
      </c>
      <c r="B32" s="196">
        <f>SUM(C32:D32)</f>
        <v>0</v>
      </c>
      <c r="C32" s="177"/>
      <c r="D32" s="177"/>
    </row>
    <row r="33" spans="1:4" s="163" customFormat="1" ht="18.75" customHeight="1">
      <c r="A33" s="197" t="s">
        <v>1226</v>
      </c>
      <c r="B33" s="177">
        <v>29</v>
      </c>
      <c r="C33" s="177"/>
      <c r="D33" s="177">
        <v>29</v>
      </c>
    </row>
    <row r="34" spans="1:4" s="180" customFormat="1" ht="18.75" customHeight="1">
      <c r="A34" s="191" t="s">
        <v>1282</v>
      </c>
      <c r="B34" s="177">
        <v>13</v>
      </c>
      <c r="C34" s="175">
        <f>C36+C37</f>
        <v>0</v>
      </c>
      <c r="D34" s="177">
        <v>13</v>
      </c>
    </row>
    <row r="35" spans="1:4" ht="18.75" customHeight="1">
      <c r="A35" s="191" t="s">
        <v>1283</v>
      </c>
      <c r="B35" s="177">
        <v>9</v>
      </c>
      <c r="C35" s="175"/>
      <c r="D35" s="177">
        <v>9</v>
      </c>
    </row>
    <row r="36" spans="1:4" s="180" customFormat="1" ht="18.75" customHeight="1">
      <c r="A36" s="191" t="s">
        <v>1284</v>
      </c>
      <c r="B36" s="177">
        <v>7</v>
      </c>
      <c r="C36" s="175"/>
      <c r="D36" s="177">
        <v>7</v>
      </c>
    </row>
    <row r="37" spans="1:4" s="163" customFormat="1" ht="18.75" customHeight="1">
      <c r="A37" s="188" t="s">
        <v>44</v>
      </c>
      <c r="B37" s="175">
        <f>B31+B28+B12+B8+B5</f>
        <v>2493</v>
      </c>
      <c r="C37" s="175">
        <f>C31+C28+C12+C8+C5</f>
        <v>0</v>
      </c>
      <c r="D37" s="175">
        <f>D31+D28+D12+D8+D5</f>
        <v>2493</v>
      </c>
    </row>
    <row r="38" spans="2:4" s="163" customFormat="1" ht="19.5" customHeight="1">
      <c r="B38" s="198"/>
      <c r="C38" s="199"/>
      <c r="D38" s="181"/>
    </row>
    <row r="39" spans="3:4" s="163" customFormat="1" ht="19.5" customHeight="1">
      <c r="C39" s="181"/>
      <c r="D39" s="181"/>
    </row>
    <row r="40" spans="3:4" s="163" customFormat="1" ht="19.5" customHeight="1">
      <c r="C40" s="181"/>
      <c r="D40" s="181"/>
    </row>
    <row r="41" spans="3:4" s="163" customFormat="1" ht="19.5" customHeight="1">
      <c r="C41" s="181"/>
      <c r="D41" s="181"/>
    </row>
    <row r="42" spans="3:4" s="163" customFormat="1" ht="19.5" customHeight="1">
      <c r="C42" s="181"/>
      <c r="D42" s="181"/>
    </row>
    <row r="43" spans="3:4" s="163" customFormat="1" ht="19.5" customHeight="1">
      <c r="C43" s="181"/>
      <c r="D43" s="181"/>
    </row>
    <row r="44" spans="3:4" s="163" customFormat="1" ht="19.5" customHeight="1">
      <c r="C44" s="200"/>
      <c r="D44" s="200"/>
    </row>
  </sheetData>
  <sheetProtection/>
  <mergeCells count="1">
    <mergeCell ref="A2:D2"/>
  </mergeCells>
  <printOptions horizontalCentered="1"/>
  <pageMargins left="0.75" right="0.75" top="0.7900000000000001" bottom="0.59" header="0.31" footer="0.31"/>
  <pageSetup horizontalDpi="600" verticalDpi="600" orientation="portrait" paperSize="9" scale="8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workbookViewId="0" topLeftCell="A1">
      <selection activeCell="A9" sqref="A9"/>
    </sheetView>
  </sheetViews>
  <sheetFormatPr defaultColWidth="9.00390625" defaultRowHeight="21" customHeight="1"/>
  <cols>
    <col min="1" max="1" width="44.00390625" style="17" customWidth="1"/>
    <col min="2" max="2" width="37.25390625" style="164" customWidth="1"/>
    <col min="3" max="254" width="9.00390625" style="17" customWidth="1"/>
  </cols>
  <sheetData>
    <row r="1" spans="1:2" s="17" customFormat="1" ht="21" customHeight="1">
      <c r="A1" s="17" t="s">
        <v>1285</v>
      </c>
      <c r="B1" s="164"/>
    </row>
    <row r="2" spans="1:2" s="18" customFormat="1" ht="22.5">
      <c r="A2" s="165" t="s">
        <v>1286</v>
      </c>
      <c r="B2" s="165"/>
    </row>
    <row r="3" spans="2:5" s="19" customFormat="1" ht="18" customHeight="1">
      <c r="B3" s="166" t="s">
        <v>2</v>
      </c>
      <c r="C3" s="23"/>
      <c r="D3" s="167"/>
      <c r="E3" s="167"/>
    </row>
    <row r="4" spans="1:2" s="20" customFormat="1" ht="29.25" customHeight="1">
      <c r="A4" s="168" t="s">
        <v>1063</v>
      </c>
      <c r="B4" s="169" t="s">
        <v>1287</v>
      </c>
    </row>
    <row r="5" spans="1:3" s="17" customFormat="1" ht="22.5" customHeight="1">
      <c r="A5" s="170" t="s">
        <v>81</v>
      </c>
      <c r="B5" s="171">
        <f>B6+B8+B10+B14+B12</f>
        <v>2493</v>
      </c>
      <c r="C5" s="20"/>
    </row>
    <row r="6" spans="1:3" s="17" customFormat="1" ht="22.5" customHeight="1">
      <c r="A6" s="172" t="s">
        <v>1288</v>
      </c>
      <c r="B6" s="171"/>
      <c r="C6" s="20"/>
    </row>
    <row r="7" spans="1:3" s="17" customFormat="1" ht="22.5" customHeight="1">
      <c r="A7" s="173" t="s">
        <v>1289</v>
      </c>
      <c r="B7" s="171"/>
      <c r="C7" s="20"/>
    </row>
    <row r="8" spans="1:3" s="17" customFormat="1" ht="22.5" customHeight="1">
      <c r="A8" s="172" t="s">
        <v>1290</v>
      </c>
      <c r="B8" s="171">
        <f>SUM(B9)</f>
        <v>2464</v>
      </c>
      <c r="C8" s="20"/>
    </row>
    <row r="9" spans="1:3" s="17" customFormat="1" ht="22.5" customHeight="1">
      <c r="A9" s="173" t="s">
        <v>1291</v>
      </c>
      <c r="B9" s="171">
        <v>2464</v>
      </c>
      <c r="C9" s="20"/>
    </row>
    <row r="10" spans="1:3" s="17" customFormat="1" ht="22.5" customHeight="1">
      <c r="A10" s="172" t="s">
        <v>1292</v>
      </c>
      <c r="B10" s="171">
        <f>B11</f>
        <v>0</v>
      </c>
      <c r="C10" s="20"/>
    </row>
    <row r="11" spans="1:3" s="17" customFormat="1" ht="22.5" customHeight="1">
      <c r="A11" s="173" t="s">
        <v>1293</v>
      </c>
      <c r="B11" s="171"/>
      <c r="C11" s="20"/>
    </row>
    <row r="12" spans="1:2" s="163" customFormat="1" ht="18.75" customHeight="1">
      <c r="A12" s="174" t="s">
        <v>61</v>
      </c>
      <c r="B12" s="175">
        <f>SUM(B13)</f>
        <v>0</v>
      </c>
    </row>
    <row r="13" spans="1:2" s="163" customFormat="1" ht="18.75" customHeight="1">
      <c r="A13" s="176" t="s">
        <v>1280</v>
      </c>
      <c r="B13" s="177"/>
    </row>
    <row r="14" spans="1:3" s="17" customFormat="1" ht="22.5" customHeight="1">
      <c r="A14" s="172" t="s">
        <v>1294</v>
      </c>
      <c r="B14" s="171">
        <f>SUM(B15:B16)</f>
        <v>29</v>
      </c>
      <c r="C14" s="20"/>
    </row>
    <row r="15" spans="1:3" s="17" customFormat="1" ht="22.5" customHeight="1">
      <c r="A15" s="178" t="s">
        <v>1295</v>
      </c>
      <c r="B15" s="171"/>
      <c r="C15" s="20"/>
    </row>
    <row r="16" spans="1:3" s="17" customFormat="1" ht="22.5" customHeight="1">
      <c r="A16" s="178" t="s">
        <v>1296</v>
      </c>
      <c r="B16" s="171">
        <v>29</v>
      </c>
      <c r="C16" s="20"/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8"/>
  <sheetViews>
    <sheetView zoomScaleSheetLayoutView="100" workbookViewId="0" topLeftCell="A1">
      <selection activeCell="A8" sqref="A8"/>
    </sheetView>
  </sheetViews>
  <sheetFormatPr defaultColWidth="9.00390625" defaultRowHeight="21.75" customHeight="1"/>
  <cols>
    <col min="1" max="1" width="37.125" style="1" customWidth="1"/>
    <col min="2" max="2" width="40.00390625" style="6" customWidth="1"/>
    <col min="3" max="16384" width="16.50390625" style="1" customWidth="1"/>
  </cols>
  <sheetData>
    <row r="1" spans="1:2" s="1" customFormat="1" ht="21.75" customHeight="1">
      <c r="A1" s="1" t="s">
        <v>1297</v>
      </c>
      <c r="B1" s="6"/>
    </row>
    <row r="2" spans="1:2" s="2" customFormat="1" ht="32.25" customHeight="1">
      <c r="A2" s="8" t="s">
        <v>1298</v>
      </c>
      <c r="B2" s="8"/>
    </row>
    <row r="3" s="3" customFormat="1" ht="18" customHeight="1">
      <c r="B3" s="9" t="s">
        <v>2</v>
      </c>
    </row>
    <row r="4" spans="1:2" s="4" customFormat="1" ht="21.75" customHeight="1">
      <c r="A4" s="10" t="s">
        <v>1179</v>
      </c>
      <c r="B4" s="11" t="s">
        <v>1299</v>
      </c>
    </row>
    <row r="5" spans="1:2" s="5" customFormat="1" ht="19.5" customHeight="1">
      <c r="A5" s="162" t="s">
        <v>1300</v>
      </c>
      <c r="B5" s="13">
        <v>2493</v>
      </c>
    </row>
    <row r="6" spans="1:2" s="6" customFormat="1" ht="19.5" customHeight="1">
      <c r="A6" s="14" t="s">
        <v>73</v>
      </c>
      <c r="B6" s="15">
        <f>SUM(B5:B5)</f>
        <v>2493</v>
      </c>
    </row>
    <row r="7" s="7" customFormat="1" ht="21.75" customHeight="1"/>
    <row r="8" s="7" customFormat="1" ht="21.75" customHeight="1">
      <c r="B8" s="16"/>
    </row>
    <row r="9" s="7" customFormat="1" ht="21.75" customHeight="1"/>
    <row r="10" s="7" customFormat="1" ht="21.75" customHeight="1"/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9"/>
  </sheetPr>
  <dimension ref="A1:C11"/>
  <sheetViews>
    <sheetView showZeros="0" workbookViewId="0" topLeftCell="A1">
      <selection activeCell="A2" sqref="A2:C10"/>
    </sheetView>
  </sheetViews>
  <sheetFormatPr defaultColWidth="13.375" defaultRowHeight="32.25" customHeight="1"/>
  <cols>
    <col min="1" max="1" width="47.25390625" style="150" customWidth="1"/>
    <col min="2" max="3" width="21.375" style="150" customWidth="1"/>
    <col min="4" max="16384" width="13.375" style="150" customWidth="1"/>
  </cols>
  <sheetData>
    <row r="1" spans="1:3" s="150" customFormat="1" ht="32.25" customHeight="1">
      <c r="A1" s="154" t="s">
        <v>1301</v>
      </c>
      <c r="B1" s="153"/>
      <c r="C1" s="153"/>
    </row>
    <row r="2" spans="1:3" s="151" customFormat="1" ht="32.25" customHeight="1">
      <c r="A2" s="155" t="s">
        <v>1302</v>
      </c>
      <c r="B2" s="155"/>
      <c r="C2" s="155"/>
    </row>
    <row r="3" spans="1:3" s="150" customFormat="1" ht="32.25" customHeight="1">
      <c r="A3" s="156"/>
      <c r="B3" s="156"/>
      <c r="C3" s="157" t="s">
        <v>2</v>
      </c>
    </row>
    <row r="4" spans="1:3" s="152" customFormat="1" ht="45" customHeight="1">
      <c r="A4" s="158" t="s">
        <v>1063</v>
      </c>
      <c r="B4" s="159" t="s">
        <v>1107</v>
      </c>
      <c r="C4" s="159" t="s">
        <v>1186</v>
      </c>
    </row>
    <row r="5" spans="1:3" s="152" customFormat="1" ht="45" customHeight="1">
      <c r="A5" s="160" t="s">
        <v>1303</v>
      </c>
      <c r="B5" s="13">
        <v>189110</v>
      </c>
      <c r="C5" s="13">
        <v>189110</v>
      </c>
    </row>
    <row r="6" spans="1:3" s="153" customFormat="1" ht="45" customHeight="1">
      <c r="A6" s="160" t="s">
        <v>1304</v>
      </c>
      <c r="B6" s="13">
        <v>184330</v>
      </c>
      <c r="C6" s="13">
        <v>184330</v>
      </c>
    </row>
    <row r="7" spans="1:3" s="153" customFormat="1" ht="45" customHeight="1">
      <c r="A7" s="160" t="s">
        <v>1305</v>
      </c>
      <c r="B7" s="13">
        <v>195110</v>
      </c>
      <c r="C7" s="13">
        <v>195110</v>
      </c>
    </row>
    <row r="8" spans="1:3" s="153" customFormat="1" ht="45" customHeight="1">
      <c r="A8" s="160" t="s">
        <v>1306</v>
      </c>
      <c r="B8" s="13">
        <v>13000</v>
      </c>
      <c r="C8" s="13">
        <v>13000</v>
      </c>
    </row>
    <row r="9" spans="1:3" s="153" customFormat="1" ht="45" customHeight="1">
      <c r="A9" s="160" t="s">
        <v>1307</v>
      </c>
      <c r="B9" s="13">
        <v>7097</v>
      </c>
      <c r="C9" s="13">
        <v>7097</v>
      </c>
    </row>
    <row r="10" spans="1:3" s="153" customFormat="1" ht="45" customHeight="1">
      <c r="A10" s="160" t="s">
        <v>1308</v>
      </c>
      <c r="B10" s="13">
        <v>190233</v>
      </c>
      <c r="C10" s="13">
        <v>190233</v>
      </c>
    </row>
    <row r="11" spans="1:3" s="153" customFormat="1" ht="36.75" customHeight="1">
      <c r="A11" s="161"/>
      <c r="B11" s="161"/>
      <c r="C11" s="161"/>
    </row>
  </sheetData>
  <sheetProtection/>
  <mergeCells count="2">
    <mergeCell ref="A2:C2"/>
    <mergeCell ref="A11:C11"/>
  </mergeCells>
  <printOptions horizontalCentered="1"/>
  <pageMargins left="0.59" right="0.59" top="0.94" bottom="0.94" header="0.31" footer="0.31"/>
  <pageSetup horizontalDpi="600" verticalDpi="600" orientation="landscape" paperSize="9" scale="8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/>
  </sheetPr>
  <dimension ref="A1:HX46"/>
  <sheetViews>
    <sheetView showZeros="0" zoomScaleSheetLayoutView="100" workbookViewId="0" topLeftCell="A1">
      <pane xSplit="1" ySplit="4" topLeftCell="B5" activePane="bottomRight" state="frozen"/>
      <selection pane="bottomRight" activeCell="I44" sqref="I44"/>
    </sheetView>
  </sheetViews>
  <sheetFormatPr defaultColWidth="9.00390625" defaultRowHeight="24.75" customHeight="1"/>
  <cols>
    <col min="1" max="1" width="44.25390625" style="94" customWidth="1"/>
    <col min="2" max="2" width="13.375" style="97" customWidth="1"/>
    <col min="3" max="3" width="39.25390625" style="94" customWidth="1"/>
    <col min="4" max="4" width="14.625" style="97" customWidth="1"/>
    <col min="5" max="16384" width="9.00390625" style="94" customWidth="1"/>
  </cols>
  <sheetData>
    <row r="1" spans="1:232" s="93" customFormat="1" ht="24.75" customHeight="1">
      <c r="A1" s="98" t="s">
        <v>1309</v>
      </c>
      <c r="B1" s="99"/>
      <c r="C1" s="100"/>
      <c r="D1" s="99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  <c r="HX1" s="100"/>
    </row>
    <row r="2" spans="1:4" ht="24.75" customHeight="1">
      <c r="A2" s="101" t="s">
        <v>1310</v>
      </c>
      <c r="B2" s="102"/>
      <c r="C2" s="101"/>
      <c r="D2" s="102"/>
    </row>
    <row r="3" spans="1:4" s="95" customFormat="1" ht="24.75" customHeight="1">
      <c r="A3" s="103"/>
      <c r="B3" s="97"/>
      <c r="C3" s="103"/>
      <c r="D3" s="97" t="s">
        <v>2</v>
      </c>
    </row>
    <row r="4" spans="1:4" s="95" customFormat="1" ht="24.75" customHeight="1">
      <c r="A4" s="104" t="s">
        <v>1063</v>
      </c>
      <c r="B4" s="105" t="s">
        <v>4</v>
      </c>
      <c r="C4" s="104" t="s">
        <v>1063</v>
      </c>
      <c r="D4" s="105" t="s">
        <v>5</v>
      </c>
    </row>
    <row r="5" spans="1:4" ht="22.5" customHeight="1">
      <c r="A5" s="114" t="s">
        <v>1311</v>
      </c>
      <c r="B5" s="107">
        <v>0</v>
      </c>
      <c r="C5" s="114" t="s">
        <v>1312</v>
      </c>
      <c r="D5" s="107">
        <v>0</v>
      </c>
    </row>
    <row r="6" spans="1:4" ht="22.5" customHeight="1">
      <c r="A6" s="115" t="s">
        <v>1313</v>
      </c>
      <c r="B6" s="110"/>
      <c r="C6" s="115" t="s">
        <v>1314</v>
      </c>
      <c r="D6" s="112"/>
    </row>
    <row r="7" spans="1:4" ht="22.5" customHeight="1">
      <c r="A7" s="116" t="s">
        <v>1315</v>
      </c>
      <c r="B7" s="110"/>
      <c r="C7" s="116" t="s">
        <v>1316</v>
      </c>
      <c r="D7" s="110"/>
    </row>
    <row r="8" spans="1:4" ht="22.5" customHeight="1">
      <c r="A8" s="116" t="s">
        <v>1317</v>
      </c>
      <c r="B8" s="110"/>
      <c r="C8" s="116" t="s">
        <v>1318</v>
      </c>
      <c r="D8" s="110"/>
    </row>
    <row r="9" spans="1:4" ht="22.5" customHeight="1">
      <c r="A9" s="116" t="s">
        <v>1319</v>
      </c>
      <c r="B9" s="124"/>
      <c r="C9" s="116" t="s">
        <v>1320</v>
      </c>
      <c r="D9" s="110"/>
    </row>
    <row r="10" spans="1:4" ht="22.5" customHeight="1">
      <c r="A10" s="116" t="s">
        <v>1321</v>
      </c>
      <c r="B10" s="110"/>
      <c r="C10" s="113"/>
      <c r="D10" s="110"/>
    </row>
    <row r="11" spans="1:4" s="96" customFormat="1" ht="22.5" customHeight="1">
      <c r="A11" s="116" t="s">
        <v>1322</v>
      </c>
      <c r="B11" s="110"/>
      <c r="C11" s="113"/>
      <c r="D11" s="110"/>
    </row>
    <row r="12" spans="1:4" ht="22.5" customHeight="1">
      <c r="A12" s="137" t="s">
        <v>1323</v>
      </c>
      <c r="B12" s="107">
        <v>0</v>
      </c>
      <c r="C12" s="117" t="s">
        <v>1324</v>
      </c>
      <c r="D12" s="107">
        <v>0</v>
      </c>
    </row>
    <row r="13" spans="1:4" ht="22.5" customHeight="1">
      <c r="A13" s="115" t="s">
        <v>1325</v>
      </c>
      <c r="B13" s="110"/>
      <c r="C13" s="108" t="s">
        <v>1326</v>
      </c>
      <c r="D13" s="118"/>
    </row>
    <row r="14" spans="1:4" ht="22.5" customHeight="1">
      <c r="A14" s="115" t="s">
        <v>1327</v>
      </c>
      <c r="B14" s="110"/>
      <c r="C14" s="108" t="s">
        <v>1328</v>
      </c>
      <c r="D14" s="118"/>
    </row>
    <row r="15" spans="1:4" s="96" customFormat="1" ht="22.5" customHeight="1">
      <c r="A15" s="111" t="s">
        <v>1329</v>
      </c>
      <c r="B15" s="110"/>
      <c r="C15" s="108" t="s">
        <v>1330</v>
      </c>
      <c r="D15" s="110"/>
    </row>
    <row r="16" spans="1:4" ht="22.5" customHeight="1">
      <c r="A16" s="111" t="s">
        <v>1331</v>
      </c>
      <c r="B16" s="110"/>
      <c r="C16" s="111" t="s">
        <v>1332</v>
      </c>
      <c r="D16" s="110"/>
    </row>
    <row r="17" spans="1:4" ht="22.5" customHeight="1">
      <c r="A17" s="119" t="s">
        <v>1333</v>
      </c>
      <c r="B17" s="107"/>
      <c r="C17" s="119" t="s">
        <v>1334</v>
      </c>
      <c r="D17" s="107"/>
    </row>
    <row r="18" spans="1:4" ht="22.5" customHeight="1">
      <c r="A18" s="111" t="s">
        <v>1335</v>
      </c>
      <c r="B18" s="110"/>
      <c r="C18" s="111" t="s">
        <v>1336</v>
      </c>
      <c r="D18" s="110"/>
    </row>
    <row r="19" spans="1:4" ht="22.5" customHeight="1">
      <c r="A19" s="111" t="s">
        <v>1337</v>
      </c>
      <c r="B19" s="110"/>
      <c r="C19" s="111" t="s">
        <v>1338</v>
      </c>
      <c r="D19" s="110"/>
    </row>
    <row r="20" spans="1:4" ht="22.5" customHeight="1">
      <c r="A20" s="111" t="s">
        <v>1339</v>
      </c>
      <c r="B20" s="110"/>
      <c r="C20" s="120" t="s">
        <v>19</v>
      </c>
      <c r="D20" s="121"/>
    </row>
    <row r="21" spans="1:4" ht="22.5" customHeight="1">
      <c r="A21" s="137" t="s">
        <v>1340</v>
      </c>
      <c r="B21" s="145">
        <v>0</v>
      </c>
      <c r="C21" s="117" t="s">
        <v>1341</v>
      </c>
      <c r="D21" s="107">
        <v>0</v>
      </c>
    </row>
    <row r="22" spans="1:4" ht="22.5" customHeight="1">
      <c r="A22" s="132" t="s">
        <v>1342</v>
      </c>
      <c r="B22" s="110"/>
      <c r="C22" s="122" t="s">
        <v>1343</v>
      </c>
      <c r="D22" s="118"/>
    </row>
    <row r="23" spans="1:4" s="96" customFormat="1" ht="22.5" customHeight="1">
      <c r="A23" s="132" t="s">
        <v>1344</v>
      </c>
      <c r="B23" s="110"/>
      <c r="C23" s="122" t="s">
        <v>1345</v>
      </c>
      <c r="D23" s="123"/>
    </row>
    <row r="24" spans="1:4" ht="22.5" customHeight="1">
      <c r="A24" s="132" t="s">
        <v>1346</v>
      </c>
      <c r="B24" s="110"/>
      <c r="C24" s="122" t="s">
        <v>1347</v>
      </c>
      <c r="D24" s="124"/>
    </row>
    <row r="25" spans="1:4" ht="22.5" customHeight="1">
      <c r="A25" s="113" t="s">
        <v>1348</v>
      </c>
      <c r="B25" s="110"/>
      <c r="C25" s="125" t="s">
        <v>1349</v>
      </c>
      <c r="D25" s="110"/>
    </row>
    <row r="26" spans="1:4" ht="22.5" customHeight="1">
      <c r="A26" s="113" t="s">
        <v>1350</v>
      </c>
      <c r="B26" s="110"/>
      <c r="C26" s="113" t="s">
        <v>1351</v>
      </c>
      <c r="D26" s="126"/>
    </row>
    <row r="27" spans="1:4" s="96" customFormat="1" ht="22.5" customHeight="1">
      <c r="A27" s="117" t="s">
        <v>1352</v>
      </c>
      <c r="B27" s="107">
        <v>0</v>
      </c>
      <c r="C27" s="117" t="s">
        <v>1353</v>
      </c>
      <c r="D27" s="107">
        <v>0</v>
      </c>
    </row>
    <row r="28" spans="1:4" ht="22.5" customHeight="1">
      <c r="A28" s="122" t="s">
        <v>1354</v>
      </c>
      <c r="B28" s="110"/>
      <c r="C28" s="108" t="s">
        <v>1355</v>
      </c>
      <c r="D28" s="118"/>
    </row>
    <row r="29" spans="1:4" ht="22.5" customHeight="1">
      <c r="A29" s="122" t="s">
        <v>1356</v>
      </c>
      <c r="B29" s="110"/>
      <c r="C29" s="115" t="s">
        <v>1357</v>
      </c>
      <c r="D29" s="118"/>
    </row>
    <row r="30" spans="1:4" ht="22.5" customHeight="1">
      <c r="A30" s="122" t="s">
        <v>1358</v>
      </c>
      <c r="B30" s="110"/>
      <c r="C30" s="108" t="s">
        <v>1359</v>
      </c>
      <c r="D30" s="118"/>
    </row>
    <row r="31" spans="1:4" ht="22.5" customHeight="1">
      <c r="A31" s="113" t="s">
        <v>1360</v>
      </c>
      <c r="B31" s="110"/>
      <c r="C31" s="108" t="s">
        <v>1361</v>
      </c>
      <c r="D31" s="118"/>
    </row>
    <row r="32" spans="1:4" ht="22.5" customHeight="1">
      <c r="A32" s="113" t="s">
        <v>1362</v>
      </c>
      <c r="B32" s="110"/>
      <c r="C32" s="111" t="s">
        <v>1363</v>
      </c>
      <c r="D32" s="127"/>
    </row>
    <row r="33" spans="1:4" ht="22.5" customHeight="1">
      <c r="A33" s="146" t="s">
        <v>1364</v>
      </c>
      <c r="C33" s="115" t="s">
        <v>1365</v>
      </c>
      <c r="D33" s="118"/>
    </row>
    <row r="34" spans="1:4" ht="22.5" customHeight="1">
      <c r="A34" s="141"/>
      <c r="B34" s="124"/>
      <c r="C34" s="128" t="s">
        <v>1366</v>
      </c>
      <c r="D34" s="129"/>
    </row>
    <row r="35" spans="1:4" ht="22.5" customHeight="1">
      <c r="A35" s="141"/>
      <c r="B35" s="124"/>
      <c r="C35" s="141" t="s">
        <v>1367</v>
      </c>
      <c r="D35" s="112"/>
    </row>
    <row r="36" spans="1:4" s="96" customFormat="1" ht="22.5" customHeight="1">
      <c r="A36" s="133" t="s">
        <v>1368</v>
      </c>
      <c r="B36" s="134">
        <v>2295</v>
      </c>
      <c r="C36" s="133" t="s">
        <v>1369</v>
      </c>
      <c r="D36" s="134">
        <v>1611</v>
      </c>
    </row>
    <row r="37" spans="1:4" s="96" customFormat="1" ht="22.5" customHeight="1">
      <c r="A37" s="143" t="s">
        <v>1370</v>
      </c>
      <c r="B37" s="134">
        <v>510</v>
      </c>
      <c r="C37" s="135" t="s">
        <v>1371</v>
      </c>
      <c r="D37" s="134">
        <v>1466</v>
      </c>
    </row>
    <row r="38" spans="1:4" s="96" customFormat="1" ht="22.5" customHeight="1">
      <c r="A38" s="143" t="s">
        <v>1372</v>
      </c>
      <c r="B38" s="134">
        <v>69</v>
      </c>
      <c r="C38" s="135" t="s">
        <v>1373</v>
      </c>
      <c r="D38" s="134">
        <v>74</v>
      </c>
    </row>
    <row r="39" spans="1:4" s="96" customFormat="1" ht="22.5" customHeight="1">
      <c r="A39" s="143" t="s">
        <v>1374</v>
      </c>
      <c r="B39" s="134">
        <v>316</v>
      </c>
      <c r="C39" s="135" t="s">
        <v>1375</v>
      </c>
      <c r="D39" s="134">
        <v>1</v>
      </c>
    </row>
    <row r="40" spans="1:4" s="96" customFormat="1" ht="22.5" customHeight="1">
      <c r="A40" s="143" t="s">
        <v>1376</v>
      </c>
      <c r="B40" s="134">
        <v>7</v>
      </c>
      <c r="C40" s="135" t="s">
        <v>1377</v>
      </c>
      <c r="D40" s="134">
        <v>70</v>
      </c>
    </row>
    <row r="41" spans="1:4" ht="22.5" customHeight="1">
      <c r="A41" s="144" t="s">
        <v>1378</v>
      </c>
      <c r="B41" s="134">
        <v>66</v>
      </c>
      <c r="C41" s="135"/>
      <c r="D41" s="134"/>
    </row>
    <row r="42" spans="1:4" ht="22.5" customHeight="1">
      <c r="A42" s="144" t="s">
        <v>8</v>
      </c>
      <c r="B42" s="134">
        <v>1327</v>
      </c>
      <c r="C42" s="135"/>
      <c r="D42" s="134"/>
    </row>
    <row r="43" spans="1:4" ht="22.5" customHeight="1">
      <c r="A43" s="136" t="s">
        <v>1228</v>
      </c>
      <c r="B43" s="107">
        <v>2295</v>
      </c>
      <c r="C43" s="136" t="s">
        <v>1229</v>
      </c>
      <c r="D43" s="107">
        <v>1611</v>
      </c>
    </row>
    <row r="44" spans="1:4" ht="22.5" customHeight="1">
      <c r="A44" s="147" t="s">
        <v>1379</v>
      </c>
      <c r="B44" s="110">
        <v>5474</v>
      </c>
      <c r="C44" s="132" t="s">
        <v>1380</v>
      </c>
      <c r="D44" s="110">
        <v>6158</v>
      </c>
    </row>
    <row r="45" spans="1:4" ht="22.5" customHeight="1">
      <c r="A45" s="148"/>
      <c r="B45" s="110"/>
      <c r="C45" s="113"/>
      <c r="D45" s="124"/>
    </row>
    <row r="46" spans="1:4" ht="24.75" customHeight="1">
      <c r="A46" s="149" t="s">
        <v>23</v>
      </c>
      <c r="B46" s="107">
        <v>7769</v>
      </c>
      <c r="C46" s="149" t="s">
        <v>24</v>
      </c>
      <c r="D46" s="107">
        <v>7769</v>
      </c>
    </row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</sheetData>
  <sheetProtection/>
  <mergeCells count="1">
    <mergeCell ref="A2:D2"/>
  </mergeCells>
  <printOptions horizontalCentered="1"/>
  <pageMargins left="0.59" right="0.59" top="0.94" bottom="0.94" header="0.31" footer="0.31"/>
  <pageSetup horizontalDpi="600" verticalDpi="600" orientation="portrait" paperSize="9" scale="65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V56"/>
  <sheetViews>
    <sheetView zoomScaleSheetLayoutView="100" workbookViewId="0" topLeftCell="A1">
      <selection activeCell="A6" sqref="A6"/>
    </sheetView>
  </sheetViews>
  <sheetFormatPr defaultColWidth="9.00390625" defaultRowHeight="19.5" customHeight="1"/>
  <cols>
    <col min="1" max="1" width="58.875" style="94" customWidth="1"/>
    <col min="2" max="2" width="21.25390625" style="97" customWidth="1"/>
    <col min="3" max="253" width="9.00390625" style="94" customWidth="1"/>
  </cols>
  <sheetData>
    <row r="1" spans="1:230" s="93" customFormat="1" ht="21" customHeight="1">
      <c r="A1" s="98" t="s">
        <v>1381</v>
      </c>
      <c r="B1" s="99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</row>
    <row r="2" spans="1:2" s="94" customFormat="1" ht="33" customHeight="1">
      <c r="A2" s="101" t="s">
        <v>1382</v>
      </c>
      <c r="B2" s="102"/>
    </row>
    <row r="3" spans="1:2" s="95" customFormat="1" ht="19.5" customHeight="1">
      <c r="A3" s="103"/>
      <c r="B3" s="97" t="s">
        <v>2</v>
      </c>
    </row>
    <row r="4" spans="1:2" s="95" customFormat="1" ht="18.75" customHeight="1">
      <c r="A4" s="104" t="s">
        <v>1063</v>
      </c>
      <c r="B4" s="105" t="s">
        <v>4</v>
      </c>
    </row>
    <row r="5" spans="1:2" s="96" customFormat="1" ht="19.5" customHeight="1">
      <c r="A5" s="106" t="s">
        <v>1383</v>
      </c>
      <c r="B5" s="107">
        <f>SUM(B6:B12)</f>
        <v>0</v>
      </c>
    </row>
    <row r="6" spans="1:2" s="94" customFormat="1" ht="19.5" customHeight="1">
      <c r="A6" s="108" t="s">
        <v>1384</v>
      </c>
      <c r="B6" s="110"/>
    </row>
    <row r="7" spans="1:2" s="94" customFormat="1" ht="19.5" customHeight="1">
      <c r="A7" s="108" t="s">
        <v>1385</v>
      </c>
      <c r="B7" s="110"/>
    </row>
    <row r="8" spans="1:2" s="94" customFormat="1" ht="19.5" customHeight="1">
      <c r="A8" s="108" t="s">
        <v>1386</v>
      </c>
      <c r="B8" s="110"/>
    </row>
    <row r="9" spans="1:2" s="94" customFormat="1" ht="19.5" customHeight="1">
      <c r="A9" s="108" t="s">
        <v>1387</v>
      </c>
      <c r="B9" s="110"/>
    </row>
    <row r="10" spans="1:2" s="94" customFormat="1" ht="19.5" customHeight="1">
      <c r="A10" s="108" t="s">
        <v>1388</v>
      </c>
      <c r="B10" s="110"/>
    </row>
    <row r="11" spans="1:2" s="94" customFormat="1" ht="19.5" customHeight="1">
      <c r="A11" s="111" t="s">
        <v>1389</v>
      </c>
      <c r="B11" s="110"/>
    </row>
    <row r="12" spans="1:2" s="94" customFormat="1" ht="19.5" customHeight="1">
      <c r="A12" s="111" t="s">
        <v>1390</v>
      </c>
      <c r="B12" s="110"/>
    </row>
    <row r="13" spans="1:2" s="94" customFormat="1" ht="19.5" customHeight="1">
      <c r="A13" s="114" t="s">
        <v>1311</v>
      </c>
      <c r="B13" s="107">
        <f>SUM(B14:B19)</f>
        <v>0</v>
      </c>
    </row>
    <row r="14" spans="1:2" s="94" customFormat="1" ht="19.5" customHeight="1">
      <c r="A14" s="115" t="s">
        <v>1313</v>
      </c>
      <c r="B14" s="110"/>
    </row>
    <row r="15" spans="1:2" s="94" customFormat="1" ht="19.5" customHeight="1">
      <c r="A15" s="116" t="s">
        <v>1315</v>
      </c>
      <c r="B15" s="110"/>
    </row>
    <row r="16" spans="1:2" s="94" customFormat="1" ht="19.5" customHeight="1">
      <c r="A16" s="116" t="s">
        <v>1317</v>
      </c>
      <c r="B16" s="110"/>
    </row>
    <row r="17" spans="1:2" s="94" customFormat="1" ht="19.5" customHeight="1">
      <c r="A17" s="116" t="s">
        <v>1319</v>
      </c>
      <c r="B17" s="124"/>
    </row>
    <row r="18" spans="1:2" s="94" customFormat="1" ht="19.5" customHeight="1">
      <c r="A18" s="116" t="s">
        <v>1321</v>
      </c>
      <c r="B18" s="110"/>
    </row>
    <row r="19" spans="1:2" s="96" customFormat="1" ht="19.5" customHeight="1">
      <c r="A19" s="116" t="s">
        <v>1322</v>
      </c>
      <c r="B19" s="110"/>
    </row>
    <row r="20" spans="1:2" s="94" customFormat="1" ht="19.5" customHeight="1">
      <c r="A20" s="137" t="s">
        <v>1323</v>
      </c>
      <c r="B20" s="107">
        <f>SUM(B21:B24)</f>
        <v>0</v>
      </c>
    </row>
    <row r="21" spans="1:2" s="94" customFormat="1" ht="19.5" customHeight="1">
      <c r="A21" s="115" t="s">
        <v>1325</v>
      </c>
      <c r="B21" s="110"/>
    </row>
    <row r="22" spans="1:2" s="94" customFormat="1" ht="19.5" customHeight="1">
      <c r="A22" s="115" t="s">
        <v>1327</v>
      </c>
      <c r="B22" s="110"/>
    </row>
    <row r="23" spans="1:2" s="96" customFormat="1" ht="19.5" customHeight="1">
      <c r="A23" s="111" t="s">
        <v>1329</v>
      </c>
      <c r="B23" s="110"/>
    </row>
    <row r="24" spans="1:2" s="94" customFormat="1" ht="19.5" customHeight="1">
      <c r="A24" s="111" t="s">
        <v>1331</v>
      </c>
      <c r="B24" s="110"/>
    </row>
    <row r="25" spans="1:2" s="94" customFormat="1" ht="19.5" customHeight="1">
      <c r="A25" s="119" t="s">
        <v>1333</v>
      </c>
      <c r="B25" s="107">
        <f>SUM(B26:B28)</f>
        <v>0</v>
      </c>
    </row>
    <row r="26" spans="1:2" s="94" customFormat="1" ht="19.5" customHeight="1">
      <c r="A26" s="111" t="s">
        <v>1335</v>
      </c>
      <c r="B26" s="110"/>
    </row>
    <row r="27" spans="1:2" s="94" customFormat="1" ht="19.5" customHeight="1">
      <c r="A27" s="111" t="s">
        <v>1337</v>
      </c>
      <c r="B27" s="110"/>
    </row>
    <row r="28" spans="1:2" s="94" customFormat="1" ht="19.5" customHeight="1">
      <c r="A28" s="111" t="s">
        <v>1339</v>
      </c>
      <c r="B28" s="110"/>
    </row>
    <row r="29" spans="1:2" s="94" customFormat="1" ht="19.5" customHeight="1">
      <c r="A29" s="137" t="s">
        <v>1340</v>
      </c>
      <c r="B29" s="138">
        <f>SUM(B30:B34)</f>
        <v>0</v>
      </c>
    </row>
    <row r="30" spans="1:2" s="94" customFormat="1" ht="19.5" customHeight="1">
      <c r="A30" s="132" t="s">
        <v>1342</v>
      </c>
      <c r="B30" s="110"/>
    </row>
    <row r="31" spans="1:2" s="96" customFormat="1" ht="19.5" customHeight="1">
      <c r="A31" s="132" t="s">
        <v>1344</v>
      </c>
      <c r="B31" s="110"/>
    </row>
    <row r="32" spans="1:2" s="94" customFormat="1" ht="19.5" customHeight="1">
      <c r="A32" s="132" t="s">
        <v>1346</v>
      </c>
      <c r="B32" s="110"/>
    </row>
    <row r="33" spans="1:2" s="94" customFormat="1" ht="19.5" customHeight="1">
      <c r="A33" s="113" t="s">
        <v>1348</v>
      </c>
      <c r="B33" s="110"/>
    </row>
    <row r="34" spans="1:2" s="94" customFormat="1" ht="19.5" customHeight="1">
      <c r="A34" s="113" t="s">
        <v>1350</v>
      </c>
      <c r="B34" s="110"/>
    </row>
    <row r="35" spans="1:2" s="96" customFormat="1" ht="19.5" customHeight="1">
      <c r="A35" s="117" t="s">
        <v>1352</v>
      </c>
      <c r="B35" s="107">
        <f>SUM(B36:B41)</f>
        <v>0</v>
      </c>
    </row>
    <row r="36" spans="1:2" s="94" customFormat="1" ht="19.5" customHeight="1">
      <c r="A36" s="122" t="s">
        <v>1354</v>
      </c>
      <c r="B36" s="110"/>
    </row>
    <row r="37" spans="1:2" s="94" customFormat="1" ht="19.5" customHeight="1">
      <c r="A37" s="122" t="s">
        <v>1356</v>
      </c>
      <c r="B37" s="110"/>
    </row>
    <row r="38" spans="1:2" s="94" customFormat="1" ht="19.5" customHeight="1">
      <c r="A38" s="122" t="s">
        <v>1358</v>
      </c>
      <c r="B38" s="110"/>
    </row>
    <row r="39" spans="1:2" s="94" customFormat="1" ht="19.5" customHeight="1">
      <c r="A39" s="113" t="s">
        <v>1360</v>
      </c>
      <c r="B39" s="110"/>
    </row>
    <row r="40" spans="1:2" s="94" customFormat="1" ht="19.5" customHeight="1">
      <c r="A40" s="113" t="s">
        <v>1362</v>
      </c>
      <c r="B40" s="110"/>
    </row>
    <row r="41" spans="1:2" s="94" customFormat="1" ht="19.5" customHeight="1">
      <c r="A41" s="139" t="s">
        <v>1364</v>
      </c>
      <c r="B41" s="140"/>
    </row>
    <row r="42" spans="1:2" s="94" customFormat="1" ht="19.5" customHeight="1">
      <c r="A42" s="141"/>
      <c r="B42" s="124"/>
    </row>
    <row r="43" spans="1:2" s="94" customFormat="1" ht="19.5" customHeight="1">
      <c r="A43" s="141"/>
      <c r="B43" s="124"/>
    </row>
    <row r="44" spans="1:2" s="94" customFormat="1" ht="19.5" customHeight="1">
      <c r="A44" s="137" t="s">
        <v>1391</v>
      </c>
      <c r="B44" s="107">
        <f>SUM(B45:B48)</f>
        <v>0</v>
      </c>
    </row>
    <row r="45" spans="1:2" s="94" customFormat="1" ht="19.5" customHeight="1">
      <c r="A45" s="132" t="s">
        <v>1392</v>
      </c>
      <c r="B45" s="110"/>
    </row>
    <row r="46" spans="1:2" s="94" customFormat="1" ht="19.5" customHeight="1">
      <c r="A46" s="132" t="s">
        <v>1393</v>
      </c>
      <c r="B46" s="110"/>
    </row>
    <row r="47" spans="1:2" s="94" customFormat="1" ht="19.5" customHeight="1">
      <c r="A47" s="113" t="s">
        <v>1394</v>
      </c>
      <c r="B47" s="110"/>
    </row>
    <row r="48" spans="1:2" s="96" customFormat="1" ht="19.5" customHeight="1">
      <c r="A48" s="113" t="s">
        <v>1395</v>
      </c>
      <c r="B48" s="110"/>
    </row>
    <row r="49" spans="1:2" s="96" customFormat="1" ht="19.5" customHeight="1">
      <c r="A49" s="133" t="s">
        <v>1368</v>
      </c>
      <c r="B49" s="142">
        <v>2295</v>
      </c>
    </row>
    <row r="50" spans="1:2" s="96" customFormat="1" ht="19.5" customHeight="1">
      <c r="A50" s="143" t="s">
        <v>1370</v>
      </c>
      <c r="B50" s="134">
        <v>510</v>
      </c>
    </row>
    <row r="51" spans="1:2" s="96" customFormat="1" ht="19.5" customHeight="1">
      <c r="A51" s="143" t="s">
        <v>1372</v>
      </c>
      <c r="B51" s="134">
        <v>69</v>
      </c>
    </row>
    <row r="52" spans="1:2" s="96" customFormat="1" ht="19.5" customHeight="1">
      <c r="A52" s="143" t="s">
        <v>1374</v>
      </c>
      <c r="B52" s="134">
        <v>316</v>
      </c>
    </row>
    <row r="53" spans="1:2" s="96" customFormat="1" ht="19.5" customHeight="1">
      <c r="A53" s="143" t="s">
        <v>1376</v>
      </c>
      <c r="B53" s="134">
        <v>7</v>
      </c>
    </row>
    <row r="54" spans="1:2" s="94" customFormat="1" ht="19.5" customHeight="1">
      <c r="A54" s="144" t="s">
        <v>1378</v>
      </c>
      <c r="B54" s="134">
        <v>66</v>
      </c>
    </row>
    <row r="55" spans="1:2" s="94" customFormat="1" ht="19.5" customHeight="1">
      <c r="A55" s="144" t="s">
        <v>8</v>
      </c>
      <c r="B55" s="134">
        <v>1327</v>
      </c>
    </row>
    <row r="56" spans="1:2" ht="19.5" customHeight="1">
      <c r="A56" s="136" t="s">
        <v>1228</v>
      </c>
      <c r="B56" s="107">
        <v>2295</v>
      </c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C20"/>
  <sheetViews>
    <sheetView showZeros="0" workbookViewId="0" topLeftCell="A1">
      <selection activeCell="A2" sqref="A2:C20"/>
    </sheetView>
  </sheetViews>
  <sheetFormatPr defaultColWidth="9.00390625" defaultRowHeight="21" customHeight="1"/>
  <cols>
    <col min="1" max="1" width="34.75390625" style="390" customWidth="1"/>
    <col min="2" max="2" width="15.75390625" style="391" customWidth="1"/>
    <col min="3" max="3" width="19.375" style="390" customWidth="1"/>
    <col min="4" max="4" width="9.00390625" style="390" customWidth="1"/>
    <col min="5" max="5" width="12.625" style="390" bestFit="1" customWidth="1"/>
    <col min="6" max="16384" width="9.00390625" style="390" customWidth="1"/>
  </cols>
  <sheetData>
    <row r="1" ht="21" customHeight="1">
      <c r="A1" s="392" t="s">
        <v>25</v>
      </c>
    </row>
    <row r="2" spans="1:3" ht="48.75" customHeight="1">
      <c r="A2" s="393" t="s">
        <v>26</v>
      </c>
      <c r="B2" s="393"/>
      <c r="C2" s="393"/>
    </row>
    <row r="3" spans="1:3" ht="21" customHeight="1">
      <c r="A3" s="394"/>
      <c r="B3" s="395"/>
      <c r="C3" s="396" t="s">
        <v>2</v>
      </c>
    </row>
    <row r="4" spans="1:3" s="389" customFormat="1" ht="46.5" customHeight="1">
      <c r="A4" s="80" t="s">
        <v>27</v>
      </c>
      <c r="B4" s="397" t="s">
        <v>28</v>
      </c>
      <c r="C4" s="206" t="s">
        <v>29</v>
      </c>
    </row>
    <row r="5" spans="1:3" ht="21" customHeight="1">
      <c r="A5" s="398" t="s">
        <v>30</v>
      </c>
      <c r="B5" s="399">
        <f>SUM(B6:B10)</f>
        <v>46508</v>
      </c>
      <c r="C5" s="373">
        <v>2</v>
      </c>
    </row>
    <row r="6" spans="1:3" ht="21" customHeight="1">
      <c r="A6" s="400" t="s">
        <v>31</v>
      </c>
      <c r="B6" s="401">
        <v>13000</v>
      </c>
      <c r="C6" s="369"/>
    </row>
    <row r="7" spans="1:3" ht="21" customHeight="1">
      <c r="A7" s="400" t="s">
        <v>32</v>
      </c>
      <c r="B7" s="401">
        <v>3290</v>
      </c>
      <c r="C7" s="369"/>
    </row>
    <row r="8" spans="1:3" ht="21" customHeight="1">
      <c r="A8" s="402" t="s">
        <v>33</v>
      </c>
      <c r="B8" s="401"/>
      <c r="C8" s="369"/>
    </row>
    <row r="9" spans="1:3" ht="21" customHeight="1">
      <c r="A9" s="402" t="s">
        <v>34</v>
      </c>
      <c r="B9" s="401"/>
      <c r="C9" s="369"/>
    </row>
    <row r="10" spans="1:3" ht="21" customHeight="1">
      <c r="A10" s="400" t="s">
        <v>35</v>
      </c>
      <c r="B10" s="401">
        <v>30218</v>
      </c>
      <c r="C10" s="369"/>
    </row>
    <row r="11" spans="1:3" ht="21" customHeight="1">
      <c r="A11" s="398" t="s">
        <v>36</v>
      </c>
      <c r="B11" s="399">
        <f>SUM(B12:B18)</f>
        <v>12188</v>
      </c>
      <c r="C11" s="373">
        <v>12.6</v>
      </c>
    </row>
    <row r="12" spans="1:3" ht="21" customHeight="1">
      <c r="A12" s="402" t="s">
        <v>37</v>
      </c>
      <c r="B12" s="401">
        <v>1272</v>
      </c>
      <c r="C12" s="369"/>
    </row>
    <row r="13" spans="1:3" ht="21" customHeight="1">
      <c r="A13" s="402" t="s">
        <v>38</v>
      </c>
      <c r="B13" s="401">
        <v>982</v>
      </c>
      <c r="C13" s="369"/>
    </row>
    <row r="14" spans="1:3" ht="21" customHeight="1">
      <c r="A14" s="402" t="s">
        <v>39</v>
      </c>
      <c r="B14" s="401">
        <v>1285</v>
      </c>
      <c r="C14" s="369"/>
    </row>
    <row r="15" spans="1:3" ht="21" customHeight="1">
      <c r="A15" s="402" t="s">
        <v>40</v>
      </c>
      <c r="B15" s="401">
        <v>6000</v>
      </c>
      <c r="C15" s="369"/>
    </row>
    <row r="16" spans="1:3" ht="21" customHeight="1">
      <c r="A16" s="402" t="s">
        <v>41</v>
      </c>
      <c r="B16" s="401">
        <v>349</v>
      </c>
      <c r="C16" s="369"/>
    </row>
    <row r="17" spans="1:3" ht="21" customHeight="1">
      <c r="A17" s="402" t="s">
        <v>42</v>
      </c>
      <c r="B17" s="401"/>
      <c r="C17" s="369"/>
    </row>
    <row r="18" spans="1:3" ht="21" customHeight="1">
      <c r="A18" s="402" t="s">
        <v>43</v>
      </c>
      <c r="B18" s="401">
        <v>2300</v>
      </c>
      <c r="C18" s="369"/>
    </row>
    <row r="19" spans="1:3" ht="21" customHeight="1">
      <c r="A19" s="403"/>
      <c r="B19" s="404"/>
      <c r="C19" s="369"/>
    </row>
    <row r="20" spans="1:3" ht="32.25" customHeight="1">
      <c r="A20" s="79" t="s">
        <v>44</v>
      </c>
      <c r="B20" s="405">
        <f>B11+B5</f>
        <v>58696</v>
      </c>
      <c r="C20" s="373">
        <v>9</v>
      </c>
    </row>
  </sheetData>
  <sheetProtection/>
  <mergeCells count="1">
    <mergeCell ref="A2:C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V56"/>
  <sheetViews>
    <sheetView zoomScaleSheetLayoutView="100" workbookViewId="0" topLeftCell="A1">
      <selection activeCell="A4" sqref="A4"/>
    </sheetView>
  </sheetViews>
  <sheetFormatPr defaultColWidth="9.00390625" defaultRowHeight="19.5" customHeight="1"/>
  <cols>
    <col min="1" max="1" width="52.75390625" style="94" customWidth="1"/>
    <col min="2" max="2" width="33.125" style="97" customWidth="1"/>
    <col min="3" max="253" width="9.00390625" style="94" customWidth="1"/>
  </cols>
  <sheetData>
    <row r="1" spans="1:230" s="93" customFormat="1" ht="21" customHeight="1">
      <c r="A1" s="98" t="s">
        <v>1396</v>
      </c>
      <c r="B1" s="99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</row>
    <row r="2" spans="1:2" s="94" customFormat="1" ht="33" customHeight="1">
      <c r="A2" s="101" t="s">
        <v>1397</v>
      </c>
      <c r="B2" s="102"/>
    </row>
    <row r="3" spans="1:2" s="95" customFormat="1" ht="19.5" customHeight="1">
      <c r="A3" s="103"/>
      <c r="B3" s="97" t="s">
        <v>2</v>
      </c>
    </row>
    <row r="4" spans="1:2" s="95" customFormat="1" ht="18.75" customHeight="1">
      <c r="A4" s="104" t="s">
        <v>1063</v>
      </c>
      <c r="B4" s="105" t="s">
        <v>5</v>
      </c>
    </row>
    <row r="5" spans="1:2" s="96" customFormat="1" ht="19.5" customHeight="1">
      <c r="A5" s="106" t="s">
        <v>1398</v>
      </c>
      <c r="B5" s="107">
        <f>SUM(B6:B11)</f>
        <v>0</v>
      </c>
    </row>
    <row r="6" spans="1:2" s="94" customFormat="1" ht="19.5" customHeight="1">
      <c r="A6" s="108" t="s">
        <v>1314</v>
      </c>
      <c r="B6" s="109"/>
    </row>
    <row r="7" spans="1:2" s="94" customFormat="1" ht="19.5" customHeight="1">
      <c r="A7" s="108" t="s">
        <v>1399</v>
      </c>
      <c r="B7" s="110"/>
    </row>
    <row r="8" spans="1:2" s="94" customFormat="1" ht="19.5" customHeight="1">
      <c r="A8" s="108" t="s">
        <v>1359</v>
      </c>
      <c r="B8" s="109"/>
    </row>
    <row r="9" spans="1:2" s="94" customFormat="1" ht="19.5" customHeight="1">
      <c r="A9" s="111" t="s">
        <v>1400</v>
      </c>
      <c r="B9" s="110"/>
    </row>
    <row r="10" spans="1:2" s="94" customFormat="1" ht="19.5" customHeight="1">
      <c r="A10" s="108" t="s">
        <v>1401</v>
      </c>
      <c r="B10" s="112"/>
    </row>
    <row r="11" spans="1:2" s="94" customFormat="1" ht="19.5" customHeight="1">
      <c r="A11" s="113"/>
      <c r="B11" s="110"/>
    </row>
    <row r="12" spans="1:2" s="94" customFormat="1" ht="19.5" customHeight="1">
      <c r="A12" s="113"/>
      <c r="B12" s="110"/>
    </row>
    <row r="13" spans="1:2" s="94" customFormat="1" ht="19.5" customHeight="1">
      <c r="A13" s="114" t="s">
        <v>1312</v>
      </c>
      <c r="B13" s="107">
        <f>B14</f>
        <v>0</v>
      </c>
    </row>
    <row r="14" spans="1:2" s="94" customFormat="1" ht="19.5" customHeight="1">
      <c r="A14" s="115" t="s">
        <v>1314</v>
      </c>
      <c r="B14" s="112"/>
    </row>
    <row r="15" spans="1:2" s="94" customFormat="1" ht="19.5" customHeight="1">
      <c r="A15" s="116" t="s">
        <v>1316</v>
      </c>
      <c r="B15" s="110"/>
    </row>
    <row r="16" spans="1:2" s="94" customFormat="1" ht="19.5" customHeight="1">
      <c r="A16" s="116" t="s">
        <v>1318</v>
      </c>
      <c r="B16" s="110"/>
    </row>
    <row r="17" spans="1:2" s="94" customFormat="1" ht="19.5" customHeight="1">
      <c r="A17" s="116" t="s">
        <v>1320</v>
      </c>
      <c r="B17" s="110"/>
    </row>
    <row r="18" spans="1:2" s="94" customFormat="1" ht="19.5" customHeight="1">
      <c r="A18" s="113"/>
      <c r="B18" s="110"/>
    </row>
    <row r="19" spans="1:2" s="96" customFormat="1" ht="19.5" customHeight="1">
      <c r="A19" s="113"/>
      <c r="B19" s="110"/>
    </row>
    <row r="20" spans="1:2" s="94" customFormat="1" ht="19.5" customHeight="1">
      <c r="A20" s="117" t="s">
        <v>1324</v>
      </c>
      <c r="B20" s="107">
        <f>SUM(B21:B24)</f>
        <v>0</v>
      </c>
    </row>
    <row r="21" spans="1:2" s="94" customFormat="1" ht="19.5" customHeight="1">
      <c r="A21" s="108" t="s">
        <v>1326</v>
      </c>
      <c r="B21" s="118"/>
    </row>
    <row r="22" spans="1:2" s="94" customFormat="1" ht="19.5" customHeight="1">
      <c r="A22" s="108" t="s">
        <v>1328</v>
      </c>
      <c r="B22" s="118"/>
    </row>
    <row r="23" spans="1:2" s="96" customFormat="1" ht="19.5" customHeight="1">
      <c r="A23" s="108" t="s">
        <v>1330</v>
      </c>
      <c r="B23" s="110"/>
    </row>
    <row r="24" spans="1:2" s="94" customFormat="1" ht="19.5" customHeight="1">
      <c r="A24" s="111" t="s">
        <v>1332</v>
      </c>
      <c r="B24" s="110"/>
    </row>
    <row r="25" spans="1:2" s="94" customFormat="1" ht="19.5" customHeight="1">
      <c r="A25" s="119" t="s">
        <v>1334</v>
      </c>
      <c r="B25" s="107">
        <f>SUM(B26:B28)</f>
        <v>0</v>
      </c>
    </row>
    <row r="26" spans="1:2" s="94" customFormat="1" ht="19.5" customHeight="1">
      <c r="A26" s="111" t="s">
        <v>1336</v>
      </c>
      <c r="B26" s="110"/>
    </row>
    <row r="27" spans="1:2" s="94" customFormat="1" ht="19.5" customHeight="1">
      <c r="A27" s="111" t="s">
        <v>1338</v>
      </c>
      <c r="B27" s="110"/>
    </row>
    <row r="28" spans="1:2" s="94" customFormat="1" ht="19.5" customHeight="1">
      <c r="A28" s="120" t="s">
        <v>19</v>
      </c>
      <c r="B28" s="121"/>
    </row>
    <row r="29" spans="1:2" s="94" customFormat="1" ht="19.5" customHeight="1">
      <c r="A29" s="117" t="s">
        <v>1341</v>
      </c>
      <c r="B29" s="107">
        <f>B30+B31+B34</f>
        <v>0</v>
      </c>
    </row>
    <row r="30" spans="1:2" s="94" customFormat="1" ht="19.5" customHeight="1">
      <c r="A30" s="122" t="s">
        <v>1343</v>
      </c>
      <c r="B30" s="118"/>
    </row>
    <row r="31" spans="1:2" s="96" customFormat="1" ht="19.5" customHeight="1">
      <c r="A31" s="122" t="s">
        <v>1345</v>
      </c>
      <c r="B31" s="123"/>
    </row>
    <row r="32" spans="1:2" s="94" customFormat="1" ht="19.5" customHeight="1">
      <c r="A32" s="122" t="s">
        <v>1347</v>
      </c>
      <c r="B32" s="124"/>
    </row>
    <row r="33" spans="1:2" s="94" customFormat="1" ht="19.5" customHeight="1">
      <c r="A33" s="125" t="s">
        <v>1349</v>
      </c>
      <c r="B33" s="110"/>
    </row>
    <row r="34" spans="1:2" s="94" customFormat="1" ht="19.5" customHeight="1">
      <c r="A34" s="113" t="s">
        <v>1351</v>
      </c>
      <c r="B34" s="126"/>
    </row>
    <row r="35" spans="1:2" s="96" customFormat="1" ht="19.5" customHeight="1">
      <c r="A35" s="117" t="s">
        <v>1353</v>
      </c>
      <c r="B35" s="107">
        <f>SUM(B36:B43)</f>
        <v>0</v>
      </c>
    </row>
    <row r="36" spans="1:2" s="94" customFormat="1" ht="19.5" customHeight="1">
      <c r="A36" s="108" t="s">
        <v>1355</v>
      </c>
      <c r="B36" s="118"/>
    </row>
    <row r="37" spans="1:2" s="94" customFormat="1" ht="19.5" customHeight="1">
      <c r="A37" s="115" t="s">
        <v>1357</v>
      </c>
      <c r="B37" s="118"/>
    </row>
    <row r="38" spans="1:2" s="94" customFormat="1" ht="19.5" customHeight="1">
      <c r="A38" s="108" t="s">
        <v>1359</v>
      </c>
      <c r="B38" s="118"/>
    </row>
    <row r="39" spans="1:2" s="94" customFormat="1" ht="19.5" customHeight="1">
      <c r="A39" s="108" t="s">
        <v>1361</v>
      </c>
      <c r="B39" s="118"/>
    </row>
    <row r="40" spans="1:2" s="94" customFormat="1" ht="19.5" customHeight="1">
      <c r="A40" s="111" t="s">
        <v>1363</v>
      </c>
      <c r="B40" s="127"/>
    </row>
    <row r="41" spans="1:2" s="94" customFormat="1" ht="19.5" customHeight="1">
      <c r="A41" s="115" t="s">
        <v>1365</v>
      </c>
      <c r="B41" s="118"/>
    </row>
    <row r="42" spans="1:2" s="94" customFormat="1" ht="19.5" customHeight="1">
      <c r="A42" s="128" t="s">
        <v>1366</v>
      </c>
      <c r="B42" s="129"/>
    </row>
    <row r="43" spans="1:2" s="94" customFormat="1" ht="19.5" customHeight="1">
      <c r="A43" s="130" t="s">
        <v>1367</v>
      </c>
      <c r="B43" s="131"/>
    </row>
    <row r="44" spans="1:2" s="94" customFormat="1" ht="19.5" customHeight="1">
      <c r="A44" s="117" t="s">
        <v>1402</v>
      </c>
      <c r="B44" s="107">
        <f>B45+B46</f>
        <v>0</v>
      </c>
    </row>
    <row r="45" spans="1:2" s="94" customFormat="1" ht="19.5" customHeight="1">
      <c r="A45" s="132" t="s">
        <v>1403</v>
      </c>
      <c r="B45" s="118"/>
    </row>
    <row r="46" spans="1:2" s="94" customFormat="1" ht="19.5" customHeight="1">
      <c r="A46" s="132" t="s">
        <v>1404</v>
      </c>
      <c r="B46" s="118"/>
    </row>
    <row r="47" spans="1:2" s="94" customFormat="1" ht="19.5" customHeight="1">
      <c r="A47" s="113" t="s">
        <v>1405</v>
      </c>
      <c r="B47" s="110"/>
    </row>
    <row r="48" spans="1:2" s="96" customFormat="1" ht="19.5" customHeight="1">
      <c r="A48" s="122"/>
      <c r="B48" s="110"/>
    </row>
    <row r="49" spans="1:2" s="96" customFormat="1" ht="19.5" customHeight="1">
      <c r="A49" s="133" t="s">
        <v>1369</v>
      </c>
      <c r="B49" s="134">
        <v>1611</v>
      </c>
    </row>
    <row r="50" spans="1:2" s="96" customFormat="1" ht="19.5" customHeight="1">
      <c r="A50" s="135" t="s">
        <v>1371</v>
      </c>
      <c r="B50" s="134">
        <v>1466</v>
      </c>
    </row>
    <row r="51" spans="1:2" s="96" customFormat="1" ht="19.5" customHeight="1">
      <c r="A51" s="135" t="s">
        <v>1373</v>
      </c>
      <c r="B51" s="134">
        <v>74</v>
      </c>
    </row>
    <row r="52" spans="1:2" s="96" customFormat="1" ht="19.5" customHeight="1">
      <c r="A52" s="135" t="s">
        <v>1375</v>
      </c>
      <c r="B52" s="134">
        <v>1</v>
      </c>
    </row>
    <row r="53" spans="1:2" s="96" customFormat="1" ht="19.5" customHeight="1">
      <c r="A53" s="135" t="s">
        <v>1377</v>
      </c>
      <c r="B53" s="134">
        <v>70</v>
      </c>
    </row>
    <row r="54" spans="1:2" s="94" customFormat="1" ht="19.5" customHeight="1">
      <c r="A54" s="135"/>
      <c r="B54" s="134"/>
    </row>
    <row r="55" spans="1:2" s="94" customFormat="1" ht="19.5" customHeight="1">
      <c r="A55" s="135"/>
      <c r="B55" s="134"/>
    </row>
    <row r="56" spans="1:2" ht="19.5" customHeight="1">
      <c r="A56" s="136" t="s">
        <v>1229</v>
      </c>
      <c r="B56" s="107">
        <v>1611</v>
      </c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/>
  </sheetPr>
  <dimension ref="A1:IV23"/>
  <sheetViews>
    <sheetView workbookViewId="0" topLeftCell="A1">
      <selection activeCell="B7" sqref="B7:C8"/>
    </sheetView>
  </sheetViews>
  <sheetFormatPr defaultColWidth="9.00390625" defaultRowHeight="24.75" customHeight="1"/>
  <cols>
    <col min="1" max="1" width="41.50390625" style="70" customWidth="1"/>
    <col min="2" max="2" width="15.75390625" style="70" customWidth="1"/>
    <col min="3" max="3" width="14.125" style="71" customWidth="1"/>
    <col min="4" max="4" width="11.875" style="70" customWidth="1"/>
    <col min="5" max="16384" width="9.00390625" style="70" customWidth="1"/>
  </cols>
  <sheetData>
    <row r="1" spans="1:256" ht="24.75" customHeight="1">
      <c r="A1" s="72" t="s">
        <v>1406</v>
      </c>
      <c r="B1" s="73"/>
      <c r="C1" s="74"/>
      <c r="D1" s="73"/>
      <c r="E1"/>
      <c r="F1" s="73"/>
      <c r="G1" s="73"/>
      <c r="H1" s="72"/>
      <c r="I1" s="73"/>
      <c r="J1" s="73"/>
      <c r="K1" s="73"/>
      <c r="L1" s="72"/>
      <c r="M1" s="73"/>
      <c r="N1" s="73"/>
      <c r="O1" s="73"/>
      <c r="P1" s="72"/>
      <c r="Q1" s="73"/>
      <c r="R1" s="73"/>
      <c r="S1" s="73"/>
      <c r="T1" s="72"/>
      <c r="U1" s="73"/>
      <c r="V1" s="73"/>
      <c r="W1" s="73"/>
      <c r="X1" s="72"/>
      <c r="Y1" s="73"/>
      <c r="Z1" s="73"/>
      <c r="AA1" s="73"/>
      <c r="AB1" s="72"/>
      <c r="AC1" s="73"/>
      <c r="AD1" s="73"/>
      <c r="AE1" s="73"/>
      <c r="AF1" s="72"/>
      <c r="AG1" s="73"/>
      <c r="AH1" s="73"/>
      <c r="AI1" s="73"/>
      <c r="AJ1" s="72"/>
      <c r="AK1" s="73"/>
      <c r="AL1" s="73"/>
      <c r="AM1" s="73"/>
      <c r="AN1" s="72"/>
      <c r="AO1" s="73"/>
      <c r="AP1" s="73"/>
      <c r="AQ1" s="73"/>
      <c r="AR1" s="72"/>
      <c r="AS1" s="73"/>
      <c r="AT1" s="73"/>
      <c r="AU1" s="73"/>
      <c r="AV1" s="72"/>
      <c r="AW1" s="73"/>
      <c r="AX1" s="73"/>
      <c r="AY1" s="73"/>
      <c r="AZ1" s="72"/>
      <c r="BA1" s="73"/>
      <c r="BB1" s="73"/>
      <c r="BC1" s="73"/>
      <c r="BD1" s="72"/>
      <c r="BE1" s="73"/>
      <c r="BF1" s="73"/>
      <c r="BG1" s="73"/>
      <c r="BH1" s="72"/>
      <c r="BI1" s="73"/>
      <c r="BJ1" s="73"/>
      <c r="BK1" s="73"/>
      <c r="BL1" s="72"/>
      <c r="BM1" s="73"/>
      <c r="BN1" s="73"/>
      <c r="BO1" s="73"/>
      <c r="BP1" s="72"/>
      <c r="BQ1" s="73"/>
      <c r="BR1" s="73"/>
      <c r="BS1" s="73"/>
      <c r="BT1" s="72"/>
      <c r="BU1" s="73"/>
      <c r="BV1" s="73"/>
      <c r="BW1" s="73"/>
      <c r="BX1" s="72"/>
      <c r="BY1" s="73"/>
      <c r="BZ1" s="73"/>
      <c r="CA1" s="73"/>
      <c r="CB1" s="72"/>
      <c r="CC1" s="73"/>
      <c r="CD1" s="73"/>
      <c r="CE1" s="73"/>
      <c r="CF1" s="72"/>
      <c r="CG1" s="73"/>
      <c r="CH1" s="73"/>
      <c r="CI1" s="73"/>
      <c r="CJ1" s="72"/>
      <c r="CK1" s="73"/>
      <c r="CL1" s="73"/>
      <c r="CM1" s="73"/>
      <c r="CN1" s="72"/>
      <c r="CO1" s="73"/>
      <c r="CP1" s="73"/>
      <c r="CQ1" s="73"/>
      <c r="CR1" s="72"/>
      <c r="CS1" s="73"/>
      <c r="CT1" s="73"/>
      <c r="CU1" s="73"/>
      <c r="CV1" s="72"/>
      <c r="CW1" s="73"/>
      <c r="CX1" s="73"/>
      <c r="CY1" s="73"/>
      <c r="CZ1" s="72"/>
      <c r="DA1" s="73"/>
      <c r="DB1" s="73"/>
      <c r="DC1" s="73"/>
      <c r="DD1" s="72"/>
      <c r="DE1" s="73"/>
      <c r="DF1" s="73"/>
      <c r="DG1" s="73"/>
      <c r="DH1" s="72"/>
      <c r="DI1" s="73"/>
      <c r="DJ1" s="73"/>
      <c r="DK1" s="73"/>
      <c r="DL1" s="72"/>
      <c r="DM1" s="73"/>
      <c r="DN1" s="73"/>
      <c r="DO1" s="73"/>
      <c r="DP1" s="72"/>
      <c r="DQ1" s="73"/>
      <c r="DR1" s="73"/>
      <c r="DS1" s="73"/>
      <c r="DT1" s="72"/>
      <c r="DU1" s="73"/>
      <c r="DV1" s="73"/>
      <c r="DW1" s="73"/>
      <c r="DX1" s="72"/>
      <c r="DY1" s="73"/>
      <c r="DZ1" s="73"/>
      <c r="EA1" s="73"/>
      <c r="EB1" s="72"/>
      <c r="EC1" s="73"/>
      <c r="ED1" s="73"/>
      <c r="EE1" s="73"/>
      <c r="EF1" s="72"/>
      <c r="EG1" s="73"/>
      <c r="EH1" s="73"/>
      <c r="EI1" s="73"/>
      <c r="EJ1" s="72"/>
      <c r="EK1" s="73"/>
      <c r="EL1" s="73"/>
      <c r="EM1" s="73"/>
      <c r="EN1" s="72"/>
      <c r="EO1" s="73"/>
      <c r="EP1" s="73"/>
      <c r="EQ1" s="73"/>
      <c r="ER1" s="72"/>
      <c r="ES1" s="73"/>
      <c r="ET1" s="73"/>
      <c r="EU1" s="73"/>
      <c r="EV1" s="72"/>
      <c r="EW1" s="73"/>
      <c r="EX1" s="73"/>
      <c r="EY1" s="73"/>
      <c r="EZ1" s="72"/>
      <c r="FA1" s="73"/>
      <c r="FB1" s="73"/>
      <c r="FC1" s="73"/>
      <c r="FD1" s="72"/>
      <c r="FE1" s="73"/>
      <c r="FF1" s="73"/>
      <c r="FG1" s="73"/>
      <c r="FH1" s="72"/>
      <c r="FI1" s="73"/>
      <c r="FJ1" s="73"/>
      <c r="FK1" s="73"/>
      <c r="FL1" s="72"/>
      <c r="FM1" s="73"/>
      <c r="FN1" s="73"/>
      <c r="FO1" s="73"/>
      <c r="FP1" s="72"/>
      <c r="FQ1" s="73"/>
      <c r="FR1" s="73"/>
      <c r="FS1" s="73"/>
      <c r="FT1" s="72"/>
      <c r="FU1" s="73"/>
      <c r="FV1" s="73"/>
      <c r="FW1" s="73"/>
      <c r="FX1" s="72"/>
      <c r="FY1" s="73"/>
      <c r="FZ1" s="73"/>
      <c r="GA1" s="73"/>
      <c r="GB1" s="72"/>
      <c r="GC1" s="73"/>
      <c r="GD1" s="73"/>
      <c r="GE1" s="73"/>
      <c r="GF1" s="72"/>
      <c r="GG1" s="73"/>
      <c r="GH1" s="73"/>
      <c r="GI1" s="73"/>
      <c r="GJ1" s="72"/>
      <c r="GK1" s="73"/>
      <c r="GL1" s="73"/>
      <c r="GM1" s="73"/>
      <c r="GN1" s="72"/>
      <c r="GO1" s="73"/>
      <c r="GP1" s="73"/>
      <c r="GQ1" s="73"/>
      <c r="GR1" s="72"/>
      <c r="GS1" s="73"/>
      <c r="GT1" s="73"/>
      <c r="GU1" s="73"/>
      <c r="GV1" s="72"/>
      <c r="GW1" s="73"/>
      <c r="GX1" s="73"/>
      <c r="GY1" s="73"/>
      <c r="GZ1" s="72"/>
      <c r="HA1" s="73"/>
      <c r="HB1" s="73"/>
      <c r="HC1" s="73"/>
      <c r="HD1" s="72"/>
      <c r="HE1" s="73"/>
      <c r="HF1" s="73"/>
      <c r="HG1" s="73"/>
      <c r="HH1" s="72"/>
      <c r="HI1" s="73"/>
      <c r="HJ1" s="73"/>
      <c r="HK1" s="73"/>
      <c r="HL1" s="72"/>
      <c r="HM1" s="73"/>
      <c r="HN1" s="73"/>
      <c r="HO1" s="73"/>
      <c r="HP1" s="72"/>
      <c r="HQ1" s="73"/>
      <c r="HR1" s="73"/>
      <c r="HS1" s="73"/>
      <c r="HT1" s="72"/>
      <c r="HU1" s="73"/>
      <c r="HV1" s="73"/>
      <c r="HW1" s="73"/>
      <c r="HX1" s="72"/>
      <c r="HY1" s="73"/>
      <c r="HZ1" s="73"/>
      <c r="IA1" s="73"/>
      <c r="IB1" s="72"/>
      <c r="IC1" s="73"/>
      <c r="ID1" s="73"/>
      <c r="IE1" s="73"/>
      <c r="IF1" s="72"/>
      <c r="IG1" s="73"/>
      <c r="IH1" s="73"/>
      <c r="II1" s="73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4.75" customHeight="1">
      <c r="A2" s="75" t="s">
        <v>1407</v>
      </c>
      <c r="B2" s="75"/>
      <c r="C2" s="75"/>
      <c r="D2" s="75"/>
      <c r="E2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0.25" customHeight="1">
      <c r="A3" s="76"/>
      <c r="B3" s="77"/>
      <c r="C3" s="78"/>
      <c r="D3" s="77" t="s">
        <v>1408</v>
      </c>
      <c r="E3"/>
      <c r="F3" s="77"/>
      <c r="G3" s="77"/>
      <c r="H3" s="76"/>
      <c r="I3" s="77"/>
      <c r="J3" s="77"/>
      <c r="K3" s="77"/>
      <c r="L3" s="76"/>
      <c r="M3" s="77"/>
      <c r="N3" s="77"/>
      <c r="O3" s="77"/>
      <c r="P3" s="76"/>
      <c r="Q3" s="77"/>
      <c r="R3" s="77"/>
      <c r="S3" s="77"/>
      <c r="T3" s="76"/>
      <c r="U3" s="77"/>
      <c r="V3" s="77"/>
      <c r="W3" s="77"/>
      <c r="X3" s="76"/>
      <c r="Y3" s="77"/>
      <c r="Z3" s="77"/>
      <c r="AA3" s="77"/>
      <c r="AB3" s="76"/>
      <c r="AC3" s="77"/>
      <c r="AD3" s="77"/>
      <c r="AE3" s="77"/>
      <c r="AF3" s="76"/>
      <c r="AG3" s="77"/>
      <c r="AH3" s="77"/>
      <c r="AI3" s="77"/>
      <c r="AJ3" s="76"/>
      <c r="AK3" s="77"/>
      <c r="AL3" s="77"/>
      <c r="AM3" s="77"/>
      <c r="AN3" s="76"/>
      <c r="AO3" s="77"/>
      <c r="AP3" s="77"/>
      <c r="AQ3" s="77"/>
      <c r="AR3" s="76"/>
      <c r="AS3" s="77"/>
      <c r="AT3" s="77"/>
      <c r="AU3" s="77"/>
      <c r="AV3" s="76"/>
      <c r="AW3" s="77"/>
      <c r="AX3" s="77"/>
      <c r="AY3" s="77"/>
      <c r="AZ3" s="76"/>
      <c r="BA3" s="77"/>
      <c r="BB3" s="77"/>
      <c r="BC3" s="77"/>
      <c r="BD3" s="76"/>
      <c r="BE3" s="77"/>
      <c r="BF3" s="77"/>
      <c r="BG3" s="77"/>
      <c r="BH3" s="76"/>
      <c r="BI3" s="77"/>
      <c r="BJ3" s="77"/>
      <c r="BK3" s="77"/>
      <c r="BL3" s="76"/>
      <c r="BM3" s="77"/>
      <c r="BN3" s="77"/>
      <c r="BO3" s="77"/>
      <c r="BP3" s="76"/>
      <c r="BQ3" s="77"/>
      <c r="BR3" s="77"/>
      <c r="BS3" s="77"/>
      <c r="BT3" s="76"/>
      <c r="BU3" s="77"/>
      <c r="BV3" s="77"/>
      <c r="BW3" s="77"/>
      <c r="BX3" s="76"/>
      <c r="BY3" s="77"/>
      <c r="BZ3" s="77"/>
      <c r="CA3" s="77"/>
      <c r="CB3" s="76"/>
      <c r="CC3" s="77"/>
      <c r="CD3" s="77"/>
      <c r="CE3" s="77"/>
      <c r="CF3" s="76"/>
      <c r="CG3" s="77"/>
      <c r="CH3" s="77"/>
      <c r="CI3" s="77"/>
      <c r="CJ3" s="76"/>
      <c r="CK3" s="77"/>
      <c r="CL3" s="77"/>
      <c r="CM3" s="77"/>
      <c r="CN3" s="76"/>
      <c r="CO3" s="77"/>
      <c r="CP3" s="77"/>
      <c r="CQ3" s="77"/>
      <c r="CR3" s="76"/>
      <c r="CS3" s="77"/>
      <c r="CT3" s="77"/>
      <c r="CU3" s="77"/>
      <c r="CV3" s="76"/>
      <c r="CW3" s="77"/>
      <c r="CX3" s="77"/>
      <c r="CY3" s="77"/>
      <c r="CZ3" s="76"/>
      <c r="DA3" s="77"/>
      <c r="DB3" s="77"/>
      <c r="DC3" s="77"/>
      <c r="DD3" s="76"/>
      <c r="DE3" s="77"/>
      <c r="DF3" s="77"/>
      <c r="DG3" s="77"/>
      <c r="DH3" s="76"/>
      <c r="DI3" s="77"/>
      <c r="DJ3" s="77"/>
      <c r="DK3" s="77"/>
      <c r="DL3" s="76"/>
      <c r="DM3" s="77"/>
      <c r="DN3" s="77"/>
      <c r="DO3" s="77"/>
      <c r="DP3" s="76"/>
      <c r="DQ3" s="77"/>
      <c r="DR3" s="77"/>
      <c r="DS3" s="77"/>
      <c r="DT3" s="76"/>
      <c r="DU3" s="77"/>
      <c r="DV3" s="77"/>
      <c r="DW3" s="77"/>
      <c r="DX3" s="76"/>
      <c r="DY3" s="77"/>
      <c r="DZ3" s="77"/>
      <c r="EA3" s="77"/>
      <c r="EB3" s="76"/>
      <c r="EC3" s="77"/>
      <c r="ED3" s="77"/>
      <c r="EE3" s="77"/>
      <c r="EF3" s="76"/>
      <c r="EG3" s="77"/>
      <c r="EH3" s="77"/>
      <c r="EI3" s="77"/>
      <c r="EJ3" s="76"/>
      <c r="EK3" s="77"/>
      <c r="EL3" s="77"/>
      <c r="EM3" s="77"/>
      <c r="EN3" s="76"/>
      <c r="EO3" s="77"/>
      <c r="EP3" s="77"/>
      <c r="EQ3" s="77"/>
      <c r="ER3" s="76"/>
      <c r="ES3" s="77"/>
      <c r="ET3" s="77"/>
      <c r="EU3" s="77"/>
      <c r="EV3" s="76"/>
      <c r="EW3" s="77"/>
      <c r="EX3" s="77"/>
      <c r="EY3" s="77"/>
      <c r="EZ3" s="76"/>
      <c r="FA3" s="77"/>
      <c r="FB3" s="77"/>
      <c r="FC3" s="77"/>
      <c r="FD3" s="76"/>
      <c r="FE3" s="77"/>
      <c r="FF3" s="77"/>
      <c r="FG3" s="77"/>
      <c r="FH3" s="76"/>
      <c r="FI3" s="77"/>
      <c r="FJ3" s="77"/>
      <c r="FK3" s="77"/>
      <c r="FL3" s="76"/>
      <c r="FM3" s="77"/>
      <c r="FN3" s="77"/>
      <c r="FO3" s="77"/>
      <c r="FP3" s="76"/>
      <c r="FQ3" s="77"/>
      <c r="FR3" s="77"/>
      <c r="FS3" s="77"/>
      <c r="FT3" s="76"/>
      <c r="FU3" s="77"/>
      <c r="FV3" s="77"/>
      <c r="FW3" s="77"/>
      <c r="FX3" s="76"/>
      <c r="FY3" s="77"/>
      <c r="FZ3" s="77"/>
      <c r="GA3" s="77"/>
      <c r="GB3" s="76"/>
      <c r="GC3" s="77"/>
      <c r="GD3" s="77"/>
      <c r="GE3" s="77"/>
      <c r="GF3" s="76"/>
      <c r="GG3" s="77"/>
      <c r="GH3" s="77"/>
      <c r="GI3" s="77"/>
      <c r="GJ3" s="76"/>
      <c r="GK3" s="77"/>
      <c r="GL3" s="77"/>
      <c r="GM3" s="77"/>
      <c r="GN3" s="76"/>
      <c r="GO3" s="77"/>
      <c r="GP3" s="77"/>
      <c r="GQ3" s="77"/>
      <c r="GR3" s="76"/>
      <c r="GS3" s="77"/>
      <c r="GT3" s="77"/>
      <c r="GU3" s="77"/>
      <c r="GV3" s="76"/>
      <c r="GW3" s="77"/>
      <c r="GX3" s="77"/>
      <c r="GY3" s="77"/>
      <c r="GZ3" s="76"/>
      <c r="HA3" s="77"/>
      <c r="HB3" s="77"/>
      <c r="HC3" s="77"/>
      <c r="HD3" s="76"/>
      <c r="HE3" s="77"/>
      <c r="HF3" s="77"/>
      <c r="HG3" s="77"/>
      <c r="HH3" s="76"/>
      <c r="HI3" s="77"/>
      <c r="HJ3" s="77"/>
      <c r="HK3" s="77"/>
      <c r="HL3" s="76"/>
      <c r="HM3" s="77"/>
      <c r="HN3" s="77"/>
      <c r="HO3" s="77"/>
      <c r="HP3" s="76"/>
      <c r="HQ3" s="77"/>
      <c r="HR3" s="77"/>
      <c r="HS3" s="77"/>
      <c r="HT3" s="76"/>
      <c r="HU3" s="77"/>
      <c r="HV3" s="77"/>
      <c r="HW3" s="77"/>
      <c r="HX3" s="76"/>
      <c r="HY3" s="77"/>
      <c r="HZ3" s="77"/>
      <c r="IA3" s="77"/>
      <c r="IB3" s="76"/>
      <c r="IC3" s="77"/>
      <c r="ID3" s="77"/>
      <c r="IE3" s="77"/>
      <c r="IF3" s="76"/>
      <c r="IG3" s="77"/>
      <c r="IH3" s="77"/>
      <c r="II3" s="77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69" customFormat="1" ht="34.5" customHeight="1">
      <c r="A4" s="79" t="s">
        <v>76</v>
      </c>
      <c r="B4" s="80" t="s">
        <v>1409</v>
      </c>
      <c r="C4" s="81" t="s">
        <v>28</v>
      </c>
      <c r="D4" s="80" t="s">
        <v>1410</v>
      </c>
    </row>
    <row r="5" spans="1:4" ht="24.75" customHeight="1">
      <c r="A5" s="82" t="s">
        <v>1411</v>
      </c>
      <c r="B5" s="83"/>
      <c r="C5" s="84"/>
      <c r="D5" s="85"/>
    </row>
    <row r="6" spans="1:4" ht="24.75" customHeight="1">
      <c r="A6" s="86" t="s">
        <v>1412</v>
      </c>
      <c r="B6" s="83"/>
      <c r="C6" s="87"/>
      <c r="D6" s="85"/>
    </row>
    <row r="7" spans="1:4" ht="24.75" customHeight="1">
      <c r="A7" s="86" t="s">
        <v>1413</v>
      </c>
      <c r="B7" s="88">
        <v>614</v>
      </c>
      <c r="C7" s="87">
        <v>684</v>
      </c>
      <c r="D7" s="85">
        <f>C7/B7*100</f>
        <v>111.4</v>
      </c>
    </row>
    <row r="8" spans="1:4" ht="24.75" customHeight="1">
      <c r="A8" s="86" t="s">
        <v>1414</v>
      </c>
      <c r="B8" s="88">
        <v>5474</v>
      </c>
      <c r="C8" s="87">
        <v>6158</v>
      </c>
      <c r="D8" s="85">
        <f>C8/B8*100</f>
        <v>112.5</v>
      </c>
    </row>
    <row r="9" spans="1:4" ht="24.75" customHeight="1">
      <c r="A9" s="86" t="s">
        <v>1415</v>
      </c>
      <c r="B9" s="83"/>
      <c r="C9" s="87"/>
      <c r="D9" s="85"/>
    </row>
    <row r="10" spans="1:4" ht="24.75" customHeight="1">
      <c r="A10" s="86" t="s">
        <v>1416</v>
      </c>
      <c r="B10" s="83"/>
      <c r="C10" s="87"/>
      <c r="D10" s="85"/>
    </row>
    <row r="11" spans="1:4" ht="24.75" customHeight="1">
      <c r="A11" s="86" t="s">
        <v>1417</v>
      </c>
      <c r="B11" s="83"/>
      <c r="C11" s="87"/>
      <c r="D11" s="85"/>
    </row>
    <row r="12" spans="1:4" ht="24.75" customHeight="1">
      <c r="A12" s="86" t="s">
        <v>1418</v>
      </c>
      <c r="B12" s="83"/>
      <c r="C12" s="87"/>
      <c r="D12" s="85"/>
    </row>
    <row r="13" spans="1:4" ht="24.75" customHeight="1">
      <c r="A13" s="86" t="s">
        <v>1419</v>
      </c>
      <c r="B13" s="83"/>
      <c r="C13" s="87"/>
      <c r="D13" s="85"/>
    </row>
    <row r="14" spans="1:4" ht="24.75" customHeight="1">
      <c r="A14" s="86" t="s">
        <v>1420</v>
      </c>
      <c r="B14" s="83"/>
      <c r="C14" s="87"/>
      <c r="D14" s="85"/>
    </row>
    <row r="15" spans="1:4" ht="24.75" customHeight="1">
      <c r="A15" s="86" t="s">
        <v>1421</v>
      </c>
      <c r="B15" s="83"/>
      <c r="C15" s="87"/>
      <c r="D15" s="85"/>
    </row>
    <row r="16" spans="1:4" ht="24.75" customHeight="1">
      <c r="A16" s="86" t="s">
        <v>1422</v>
      </c>
      <c r="B16" s="83"/>
      <c r="C16" s="87"/>
      <c r="D16" s="85"/>
    </row>
    <row r="17" spans="1:4" ht="24.75" customHeight="1">
      <c r="A17" s="86" t="s">
        <v>1423</v>
      </c>
      <c r="B17" s="83"/>
      <c r="C17" s="87"/>
      <c r="D17" s="85"/>
    </row>
    <row r="18" spans="1:4" ht="24.75" customHeight="1">
      <c r="A18" s="86" t="s">
        <v>1424</v>
      </c>
      <c r="B18" s="83"/>
      <c r="C18" s="87"/>
      <c r="D18" s="85"/>
    </row>
    <row r="19" spans="1:4" ht="24.75" customHeight="1">
      <c r="A19" s="86" t="s">
        <v>1425</v>
      </c>
      <c r="B19" s="83"/>
      <c r="C19" s="87"/>
      <c r="D19" s="85"/>
    </row>
    <row r="20" spans="1:4" ht="24.75" customHeight="1">
      <c r="A20" s="86" t="s">
        <v>1426</v>
      </c>
      <c r="B20" s="83"/>
      <c r="C20" s="87"/>
      <c r="D20" s="85"/>
    </row>
    <row r="21" spans="1:4" ht="24.75" customHeight="1">
      <c r="A21" s="86"/>
      <c r="B21" s="87"/>
      <c r="C21" s="87"/>
      <c r="D21" s="89"/>
    </row>
    <row r="22" spans="1:4" ht="24.75" customHeight="1">
      <c r="A22" s="90" t="s">
        <v>1427</v>
      </c>
      <c r="B22" s="91">
        <f>B7</f>
        <v>614</v>
      </c>
      <c r="C22" s="91">
        <f>C7</f>
        <v>684</v>
      </c>
      <c r="D22" s="92">
        <f>D7</f>
        <v>111.4</v>
      </c>
    </row>
    <row r="23" spans="1:4" ht="24.75" customHeight="1">
      <c r="A23" s="90" t="s">
        <v>1428</v>
      </c>
      <c r="B23" s="91">
        <f>B8</f>
        <v>5474</v>
      </c>
      <c r="C23" s="91">
        <f>C8</f>
        <v>6158</v>
      </c>
      <c r="D23" s="92">
        <f>D8</f>
        <v>112.5</v>
      </c>
    </row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</sheetData>
  <sheetProtection/>
  <mergeCells count="61">
    <mergeCell ref="A2:D2"/>
    <mergeCell ref="F2:G2"/>
    <mergeCell ref="H2:K2"/>
    <mergeCell ref="L2:O2"/>
    <mergeCell ref="P2:S2"/>
    <mergeCell ref="T2:W2"/>
    <mergeCell ref="X2:AA2"/>
    <mergeCell ref="AB2:AE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FT2:FW2"/>
    <mergeCell ref="FX2:GA2"/>
    <mergeCell ref="GB2:GE2"/>
    <mergeCell ref="GF2:GI2"/>
    <mergeCell ref="GJ2:GM2"/>
    <mergeCell ref="GN2:GQ2"/>
    <mergeCell ref="GR2:GU2"/>
    <mergeCell ref="GV2:GY2"/>
    <mergeCell ref="GZ2:HC2"/>
    <mergeCell ref="HD2:HG2"/>
    <mergeCell ref="HH2:HK2"/>
    <mergeCell ref="HL2:HO2"/>
    <mergeCell ref="HP2:HS2"/>
    <mergeCell ref="HT2:HW2"/>
    <mergeCell ref="HX2:IA2"/>
    <mergeCell ref="IB2:IE2"/>
    <mergeCell ref="IF2:II2"/>
  </mergeCells>
  <printOptions horizontalCentered="1"/>
  <pageMargins left="0.75" right="0.75" top="0.98" bottom="0.98" header="0.51" footer="0.51"/>
  <pageSetup horizontalDpi="600" verticalDpi="600" orientation="portrait" paperSize="9" scale="95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43"/>
  <sheetViews>
    <sheetView zoomScaleSheetLayoutView="100" workbookViewId="0" topLeftCell="A28">
      <selection activeCell="B4" sqref="B4"/>
    </sheetView>
  </sheetViews>
  <sheetFormatPr defaultColWidth="9.00390625" defaultRowHeight="21" customHeight="1"/>
  <cols>
    <col min="1" max="1" width="25.625" style="56" customWidth="1"/>
    <col min="2" max="2" width="10.75390625" style="56" customWidth="1"/>
    <col min="3" max="3" width="27.25390625" style="56" customWidth="1"/>
    <col min="4" max="4" width="10.75390625" style="56" customWidth="1"/>
    <col min="5" max="16384" width="9.00390625" style="56" customWidth="1"/>
  </cols>
  <sheetData>
    <row r="1" s="56" customFormat="1" ht="21" customHeight="1">
      <c r="A1" s="56" t="s">
        <v>1429</v>
      </c>
    </row>
    <row r="2" spans="1:4" s="31" customFormat="1" ht="25.5">
      <c r="A2" s="57" t="s">
        <v>1430</v>
      </c>
      <c r="B2" s="57"/>
      <c r="C2" s="57"/>
      <c r="D2" s="57"/>
    </row>
    <row r="3" spans="1:4" s="56" customFormat="1" ht="30" customHeight="1">
      <c r="A3" s="36"/>
      <c r="B3" s="36"/>
      <c r="C3" s="36"/>
      <c r="D3" s="37" t="s">
        <v>2</v>
      </c>
    </row>
    <row r="4" spans="1:4" s="56" customFormat="1" ht="30" customHeight="1">
      <c r="A4" s="38" t="s">
        <v>3</v>
      </c>
      <c r="B4" s="39" t="s">
        <v>4</v>
      </c>
      <c r="C4" s="38" t="s">
        <v>3</v>
      </c>
      <c r="D4" s="39" t="s">
        <v>5</v>
      </c>
    </row>
    <row r="5" spans="1:4" s="32" customFormat="1" ht="30" customHeight="1">
      <c r="A5" s="58" t="s">
        <v>1431</v>
      </c>
      <c r="B5" s="59"/>
      <c r="C5" s="40" t="s">
        <v>1432</v>
      </c>
      <c r="D5" s="41"/>
    </row>
    <row r="6" spans="1:4" s="56" customFormat="1" ht="30" customHeight="1">
      <c r="A6" s="60" t="s">
        <v>1433</v>
      </c>
      <c r="B6" s="61"/>
      <c r="C6" s="42" t="s">
        <v>1434</v>
      </c>
      <c r="D6" s="43"/>
    </row>
    <row r="7" spans="1:4" s="56" customFormat="1" ht="30" customHeight="1">
      <c r="A7" s="62" t="s">
        <v>1435</v>
      </c>
      <c r="B7" s="59"/>
      <c r="C7" s="44" t="s">
        <v>1436</v>
      </c>
      <c r="D7" s="45"/>
    </row>
    <row r="8" spans="1:4" s="56" customFormat="1" ht="30" customHeight="1">
      <c r="A8" s="62" t="s">
        <v>1437</v>
      </c>
      <c r="B8" s="59"/>
      <c r="C8" s="44" t="s">
        <v>1438</v>
      </c>
      <c r="D8" s="45"/>
    </row>
    <row r="9" spans="1:4" s="56" customFormat="1" ht="30" customHeight="1">
      <c r="A9" s="62" t="s">
        <v>1439</v>
      </c>
      <c r="B9" s="59"/>
      <c r="C9" s="44" t="s">
        <v>1440</v>
      </c>
      <c r="D9" s="45"/>
    </row>
    <row r="10" spans="1:4" s="56" customFormat="1" ht="30" customHeight="1">
      <c r="A10" s="62" t="s">
        <v>1441</v>
      </c>
      <c r="B10" s="59"/>
      <c r="C10" s="44" t="s">
        <v>1442</v>
      </c>
      <c r="D10" s="45"/>
    </row>
    <row r="11" spans="1:4" s="56" customFormat="1" ht="30" customHeight="1">
      <c r="A11" s="62" t="s">
        <v>1443</v>
      </c>
      <c r="B11" s="59"/>
      <c r="C11" s="40" t="s">
        <v>1444</v>
      </c>
      <c r="D11" s="41"/>
    </row>
    <row r="12" spans="1:4" s="56" customFormat="1" ht="30" customHeight="1">
      <c r="A12" s="62" t="s">
        <v>1445</v>
      </c>
      <c r="B12" s="59"/>
      <c r="C12" s="44" t="s">
        <v>1446</v>
      </c>
      <c r="D12" s="45"/>
    </row>
    <row r="13" spans="1:4" s="56" customFormat="1" ht="30" customHeight="1">
      <c r="A13" s="62" t="s">
        <v>1447</v>
      </c>
      <c r="B13" s="59"/>
      <c r="C13" s="44" t="s">
        <v>1448</v>
      </c>
      <c r="D13" s="45"/>
    </row>
    <row r="14" spans="1:4" s="56" customFormat="1" ht="30" customHeight="1">
      <c r="A14" s="62" t="s">
        <v>1449</v>
      </c>
      <c r="B14" s="59"/>
      <c r="C14" s="44" t="s">
        <v>1450</v>
      </c>
      <c r="D14" s="45"/>
    </row>
    <row r="15" spans="1:4" s="56" customFormat="1" ht="30" customHeight="1">
      <c r="A15" s="62" t="s">
        <v>1451</v>
      </c>
      <c r="B15" s="59"/>
      <c r="C15" s="44" t="s">
        <v>1452</v>
      </c>
      <c r="D15" s="45"/>
    </row>
    <row r="16" spans="1:4" s="56" customFormat="1" ht="30" customHeight="1">
      <c r="A16" s="62" t="s">
        <v>1453</v>
      </c>
      <c r="B16" s="59"/>
      <c r="C16" s="44" t="s">
        <v>1454</v>
      </c>
      <c r="D16" s="45"/>
    </row>
    <row r="17" spans="1:4" s="56" customFormat="1" ht="30" customHeight="1">
      <c r="A17" s="62" t="s">
        <v>1455</v>
      </c>
      <c r="B17" s="59"/>
      <c r="C17" s="44" t="s">
        <v>1456</v>
      </c>
      <c r="D17" s="45"/>
    </row>
    <row r="18" spans="1:4" s="56" customFormat="1" ht="30" customHeight="1">
      <c r="A18" s="62" t="s">
        <v>1457</v>
      </c>
      <c r="B18" s="59"/>
      <c r="C18" s="44" t="s">
        <v>1458</v>
      </c>
      <c r="D18" s="45"/>
    </row>
    <row r="19" spans="1:4" s="56" customFormat="1" ht="30" customHeight="1">
      <c r="A19" s="62" t="s">
        <v>1459</v>
      </c>
      <c r="B19" s="59"/>
      <c r="C19" s="40" t="s">
        <v>1460</v>
      </c>
      <c r="D19" s="41"/>
    </row>
    <row r="20" spans="1:4" s="56" customFormat="1" ht="30" customHeight="1">
      <c r="A20" s="63" t="s">
        <v>1461</v>
      </c>
      <c r="B20" s="59"/>
      <c r="C20" s="44" t="s">
        <v>1460</v>
      </c>
      <c r="D20" s="41"/>
    </row>
    <row r="21" spans="1:4" s="33" customFormat="1" ht="30" customHeight="1">
      <c r="A21" s="58" t="s">
        <v>1462</v>
      </c>
      <c r="B21" s="59"/>
      <c r="C21" s="46"/>
      <c r="D21" s="46"/>
    </row>
    <row r="22" spans="1:4" s="56" customFormat="1" ht="30" customHeight="1">
      <c r="A22" s="62" t="s">
        <v>1463</v>
      </c>
      <c r="B22" s="59"/>
      <c r="C22" s="47"/>
      <c r="D22" s="41"/>
    </row>
    <row r="23" spans="1:4" s="56" customFormat="1" ht="30" customHeight="1">
      <c r="A23" s="62" t="s">
        <v>1464</v>
      </c>
      <c r="B23" s="59"/>
      <c r="C23" s="47"/>
      <c r="D23" s="41"/>
    </row>
    <row r="24" spans="1:4" s="56" customFormat="1" ht="30" customHeight="1">
      <c r="A24" s="63" t="s">
        <v>1465</v>
      </c>
      <c r="B24" s="59"/>
      <c r="C24" s="47"/>
      <c r="D24" s="41"/>
    </row>
    <row r="25" spans="1:4" s="33" customFormat="1" ht="30" customHeight="1">
      <c r="A25" s="58" t="s">
        <v>1466</v>
      </c>
      <c r="B25" s="59"/>
      <c r="C25" s="47"/>
      <c r="D25" s="41"/>
    </row>
    <row r="26" spans="1:4" s="56" customFormat="1" ht="30" customHeight="1">
      <c r="A26" s="63" t="s">
        <v>1467</v>
      </c>
      <c r="B26" s="59"/>
      <c r="C26" s="47"/>
      <c r="D26" s="41"/>
    </row>
    <row r="27" spans="1:4" s="56" customFormat="1" ht="30" customHeight="1">
      <c r="A27" s="64" t="s">
        <v>1228</v>
      </c>
      <c r="B27" s="65"/>
      <c r="C27" s="48" t="s">
        <v>1229</v>
      </c>
      <c r="D27" s="49"/>
    </row>
    <row r="28" spans="1:4" s="34" customFormat="1" ht="30" customHeight="1">
      <c r="A28" s="66" t="s">
        <v>1468</v>
      </c>
      <c r="B28" s="67"/>
      <c r="C28" s="50" t="s">
        <v>21</v>
      </c>
      <c r="D28" s="51"/>
    </row>
    <row r="29" spans="1:4" s="56" customFormat="1" ht="30" customHeight="1">
      <c r="A29" s="66" t="s">
        <v>1379</v>
      </c>
      <c r="B29" s="59"/>
      <c r="C29" s="46"/>
      <c r="D29" s="46"/>
    </row>
    <row r="30" spans="1:4" s="56" customFormat="1" ht="30" customHeight="1">
      <c r="A30" s="66"/>
      <c r="B30" s="59"/>
      <c r="C30" s="46"/>
      <c r="D30" s="46"/>
    </row>
    <row r="31" spans="1:4" s="56" customFormat="1" ht="30" customHeight="1">
      <c r="A31" s="52" t="s">
        <v>23</v>
      </c>
      <c r="B31" s="65"/>
      <c r="C31" s="52" t="s">
        <v>24</v>
      </c>
      <c r="D31" s="53"/>
    </row>
    <row r="32" spans="3:4" s="56" customFormat="1" ht="27" customHeight="1">
      <c r="C32" s="54"/>
      <c r="D32" s="55"/>
    </row>
    <row r="33" s="56" customFormat="1" ht="21" customHeight="1">
      <c r="B33" s="68"/>
    </row>
    <row r="34" spans="1:4" s="33" customFormat="1" ht="21" customHeight="1">
      <c r="A34" s="56"/>
      <c r="B34" s="68"/>
      <c r="C34" s="56"/>
      <c r="D34" s="56"/>
    </row>
    <row r="37" spans="3:4" s="56" customFormat="1" ht="21" customHeight="1">
      <c r="C37" s="33"/>
      <c r="D37" s="33"/>
    </row>
    <row r="40" spans="1:4" s="33" customFormat="1" ht="21" customHeight="1">
      <c r="A40" s="56"/>
      <c r="B40" s="56"/>
      <c r="C40" s="56"/>
      <c r="D40" s="56"/>
    </row>
    <row r="43" spans="3:4" s="56" customFormat="1" ht="21" customHeight="1">
      <c r="C43" s="33"/>
      <c r="D43" s="33"/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40"/>
  <sheetViews>
    <sheetView zoomScaleSheetLayoutView="100" workbookViewId="0" topLeftCell="A1">
      <selection activeCell="A4" sqref="A4:A5"/>
    </sheetView>
  </sheetViews>
  <sheetFormatPr defaultColWidth="9.00390625" defaultRowHeight="21" customHeight="1"/>
  <cols>
    <col min="1" max="1" width="29.25390625" style="56" customWidth="1"/>
    <col min="2" max="2" width="34.625" style="56" customWidth="1"/>
    <col min="3" max="16384" width="9.00390625" style="56" customWidth="1"/>
  </cols>
  <sheetData>
    <row r="1" s="56" customFormat="1" ht="21" customHeight="1">
      <c r="A1" s="56" t="s">
        <v>1469</v>
      </c>
    </row>
    <row r="2" spans="1:2" s="31" customFormat="1" ht="25.5">
      <c r="A2" s="57" t="s">
        <v>1470</v>
      </c>
      <c r="B2" s="57"/>
    </row>
    <row r="3" spans="1:2" s="56" customFormat="1" ht="30" customHeight="1">
      <c r="A3" s="36"/>
      <c r="B3" s="37" t="s">
        <v>2</v>
      </c>
    </row>
    <row r="4" spans="1:2" s="56" customFormat="1" ht="30" customHeight="1">
      <c r="A4" s="38" t="s">
        <v>3</v>
      </c>
      <c r="B4" s="39" t="s">
        <v>4</v>
      </c>
    </row>
    <row r="5" spans="1:2" s="32" customFormat="1" ht="30" customHeight="1">
      <c r="A5" s="58" t="s">
        <v>1431</v>
      </c>
      <c r="B5" s="59"/>
    </row>
    <row r="6" spans="1:2" s="56" customFormat="1" ht="30" customHeight="1">
      <c r="A6" s="60" t="s">
        <v>1433</v>
      </c>
      <c r="B6" s="61"/>
    </row>
    <row r="7" spans="1:2" s="56" customFormat="1" ht="30" customHeight="1">
      <c r="A7" s="62" t="s">
        <v>1435</v>
      </c>
      <c r="B7" s="59"/>
    </row>
    <row r="8" spans="1:2" s="56" customFormat="1" ht="30" customHeight="1">
      <c r="A8" s="62" t="s">
        <v>1437</v>
      </c>
      <c r="B8" s="59"/>
    </row>
    <row r="9" spans="1:2" s="56" customFormat="1" ht="30" customHeight="1">
      <c r="A9" s="62" t="s">
        <v>1439</v>
      </c>
      <c r="B9" s="59"/>
    </row>
    <row r="10" spans="1:2" s="56" customFormat="1" ht="30" customHeight="1">
      <c r="A10" s="62" t="s">
        <v>1441</v>
      </c>
      <c r="B10" s="59"/>
    </row>
    <row r="11" spans="1:2" s="56" customFormat="1" ht="30" customHeight="1">
      <c r="A11" s="62" t="s">
        <v>1443</v>
      </c>
      <c r="B11" s="59"/>
    </row>
    <row r="12" spans="1:2" s="56" customFormat="1" ht="30" customHeight="1">
      <c r="A12" s="62" t="s">
        <v>1445</v>
      </c>
      <c r="B12" s="59"/>
    </row>
    <row r="13" spans="1:2" s="56" customFormat="1" ht="30" customHeight="1">
      <c r="A13" s="62" t="s">
        <v>1447</v>
      </c>
      <c r="B13" s="59"/>
    </row>
    <row r="14" spans="1:2" s="56" customFormat="1" ht="30" customHeight="1">
      <c r="A14" s="62" t="s">
        <v>1449</v>
      </c>
      <c r="B14" s="59"/>
    </row>
    <row r="15" spans="1:2" s="56" customFormat="1" ht="30" customHeight="1">
      <c r="A15" s="62" t="s">
        <v>1451</v>
      </c>
      <c r="B15" s="59"/>
    </row>
    <row r="16" spans="1:2" s="56" customFormat="1" ht="30" customHeight="1">
      <c r="A16" s="62" t="s">
        <v>1453</v>
      </c>
      <c r="B16" s="59"/>
    </row>
    <row r="17" spans="1:2" s="56" customFormat="1" ht="30" customHeight="1">
      <c r="A17" s="62" t="s">
        <v>1455</v>
      </c>
      <c r="B17" s="59"/>
    </row>
    <row r="18" spans="1:2" s="56" customFormat="1" ht="30" customHeight="1">
      <c r="A18" s="62" t="s">
        <v>1457</v>
      </c>
      <c r="B18" s="59"/>
    </row>
    <row r="19" spans="1:2" s="56" customFormat="1" ht="30" customHeight="1">
      <c r="A19" s="62" t="s">
        <v>1459</v>
      </c>
      <c r="B19" s="59"/>
    </row>
    <row r="20" spans="1:2" s="56" customFormat="1" ht="30" customHeight="1">
      <c r="A20" s="63" t="s">
        <v>1461</v>
      </c>
      <c r="B20" s="59"/>
    </row>
    <row r="21" spans="1:2" s="33" customFormat="1" ht="30" customHeight="1">
      <c r="A21" s="58" t="s">
        <v>1462</v>
      </c>
      <c r="B21" s="59"/>
    </row>
    <row r="22" spans="1:2" s="56" customFormat="1" ht="30" customHeight="1">
      <c r="A22" s="62" t="s">
        <v>1463</v>
      </c>
      <c r="B22" s="59"/>
    </row>
    <row r="23" spans="1:2" s="56" customFormat="1" ht="30" customHeight="1">
      <c r="A23" s="62" t="s">
        <v>1464</v>
      </c>
      <c r="B23" s="59"/>
    </row>
    <row r="24" spans="1:2" s="56" customFormat="1" ht="30" customHeight="1">
      <c r="A24" s="63" t="s">
        <v>1465</v>
      </c>
      <c r="B24" s="59"/>
    </row>
    <row r="25" spans="1:2" s="33" customFormat="1" ht="30" customHeight="1">
      <c r="A25" s="58" t="s">
        <v>1466</v>
      </c>
      <c r="B25" s="59"/>
    </row>
    <row r="26" spans="1:2" s="56" customFormat="1" ht="30" customHeight="1">
      <c r="A26" s="63" t="s">
        <v>1467</v>
      </c>
      <c r="B26" s="59"/>
    </row>
    <row r="27" spans="1:2" s="56" customFormat="1" ht="30" customHeight="1">
      <c r="A27" s="64" t="s">
        <v>1228</v>
      </c>
      <c r="B27" s="65"/>
    </row>
    <row r="28" spans="1:2" s="34" customFormat="1" ht="30" customHeight="1">
      <c r="A28" s="66" t="s">
        <v>1468</v>
      </c>
      <c r="B28" s="67"/>
    </row>
    <row r="29" spans="1:2" s="56" customFormat="1" ht="30" customHeight="1">
      <c r="A29" s="66" t="s">
        <v>1379</v>
      </c>
      <c r="B29" s="59"/>
    </row>
    <row r="30" spans="1:2" s="56" customFormat="1" ht="30" customHeight="1">
      <c r="A30" s="66"/>
      <c r="B30" s="59"/>
    </row>
    <row r="31" spans="1:2" s="56" customFormat="1" ht="30" customHeight="1">
      <c r="A31" s="52" t="s">
        <v>23</v>
      </c>
      <c r="B31" s="65"/>
    </row>
    <row r="32" s="56" customFormat="1" ht="27" customHeight="1"/>
    <row r="33" s="56" customFormat="1" ht="21" customHeight="1">
      <c r="B33" s="68"/>
    </row>
    <row r="34" spans="1:2" s="33" customFormat="1" ht="21" customHeight="1">
      <c r="A34" s="56"/>
      <c r="B34" s="68"/>
    </row>
    <row r="40" spans="1:2" s="33" customFormat="1" ht="21" customHeight="1">
      <c r="A40" s="56"/>
      <c r="B40" s="56"/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9">
      <selection activeCell="B9" sqref="B9"/>
    </sheetView>
  </sheetViews>
  <sheetFormatPr defaultColWidth="9.00390625" defaultRowHeight="21" customHeight="1"/>
  <cols>
    <col min="1" max="2" width="40.75390625" style="30" customWidth="1"/>
    <col min="3" max="16384" width="9.00390625" style="30" customWidth="1"/>
  </cols>
  <sheetData>
    <row r="1" s="30" customFormat="1" ht="21" customHeight="1">
      <c r="A1" s="30" t="s">
        <v>1471</v>
      </c>
    </row>
    <row r="2" spans="1:2" s="31" customFormat="1" ht="25.5" customHeight="1">
      <c r="A2" s="35" t="s">
        <v>1472</v>
      </c>
      <c r="B2" s="35"/>
    </row>
    <row r="3" spans="1:2" s="30" customFormat="1" ht="30" customHeight="1">
      <c r="A3" s="36"/>
      <c r="B3" s="37" t="s">
        <v>2</v>
      </c>
    </row>
    <row r="4" spans="1:2" s="30" customFormat="1" ht="30" customHeight="1">
      <c r="A4" s="38" t="s">
        <v>3</v>
      </c>
      <c r="B4" s="39" t="s">
        <v>5</v>
      </c>
    </row>
    <row r="5" spans="1:2" s="32" customFormat="1" ht="30" customHeight="1">
      <c r="A5" s="40" t="s">
        <v>1432</v>
      </c>
      <c r="B5" s="41"/>
    </row>
    <row r="6" spans="1:2" s="30" customFormat="1" ht="30" customHeight="1">
      <c r="A6" s="42" t="s">
        <v>1434</v>
      </c>
      <c r="B6" s="43"/>
    </row>
    <row r="7" spans="1:2" s="30" customFormat="1" ht="30" customHeight="1">
      <c r="A7" s="44" t="s">
        <v>1436</v>
      </c>
      <c r="B7" s="45"/>
    </row>
    <row r="8" spans="1:2" s="30" customFormat="1" ht="30" customHeight="1">
      <c r="A8" s="44" t="s">
        <v>1438</v>
      </c>
      <c r="B8" s="45"/>
    </row>
    <row r="9" spans="1:2" s="30" customFormat="1" ht="30" customHeight="1">
      <c r="A9" s="44" t="s">
        <v>1440</v>
      </c>
      <c r="B9" s="45"/>
    </row>
    <row r="10" spans="1:2" s="30" customFormat="1" ht="30" customHeight="1">
      <c r="A10" s="44" t="s">
        <v>1442</v>
      </c>
      <c r="B10" s="45"/>
    </row>
    <row r="11" spans="1:2" s="30" customFormat="1" ht="30" customHeight="1">
      <c r="A11" s="40" t="s">
        <v>1444</v>
      </c>
      <c r="B11" s="41"/>
    </row>
    <row r="12" spans="1:2" s="30" customFormat="1" ht="30" customHeight="1">
      <c r="A12" s="44" t="s">
        <v>1446</v>
      </c>
      <c r="B12" s="45"/>
    </row>
    <row r="13" spans="1:2" s="30" customFormat="1" ht="30" customHeight="1">
      <c r="A13" s="44" t="s">
        <v>1448</v>
      </c>
      <c r="B13" s="45"/>
    </row>
    <row r="14" spans="1:2" s="30" customFormat="1" ht="30" customHeight="1">
      <c r="A14" s="44" t="s">
        <v>1450</v>
      </c>
      <c r="B14" s="45"/>
    </row>
    <row r="15" spans="1:2" s="30" customFormat="1" ht="30" customHeight="1">
      <c r="A15" s="44" t="s">
        <v>1452</v>
      </c>
      <c r="B15" s="45"/>
    </row>
    <row r="16" spans="1:2" s="30" customFormat="1" ht="30" customHeight="1">
      <c r="A16" s="44" t="s">
        <v>1454</v>
      </c>
      <c r="B16" s="45"/>
    </row>
    <row r="17" spans="1:2" s="30" customFormat="1" ht="30" customHeight="1">
      <c r="A17" s="44" t="s">
        <v>1456</v>
      </c>
      <c r="B17" s="45"/>
    </row>
    <row r="18" spans="1:2" s="30" customFormat="1" ht="30" customHeight="1">
      <c r="A18" s="44" t="s">
        <v>1458</v>
      </c>
      <c r="B18" s="45"/>
    </row>
    <row r="19" spans="1:2" s="30" customFormat="1" ht="30" customHeight="1">
      <c r="A19" s="40" t="s">
        <v>1460</v>
      </c>
      <c r="B19" s="41"/>
    </row>
    <row r="20" spans="1:2" s="30" customFormat="1" ht="30" customHeight="1">
      <c r="A20" s="44" t="s">
        <v>1460</v>
      </c>
      <c r="B20" s="41"/>
    </row>
    <row r="21" spans="1:2" s="33" customFormat="1" ht="30" customHeight="1">
      <c r="A21" s="46"/>
      <c r="B21" s="46"/>
    </row>
    <row r="22" spans="1:2" s="30" customFormat="1" ht="30" customHeight="1">
      <c r="A22" s="47"/>
      <c r="B22" s="41"/>
    </row>
    <row r="23" spans="1:2" s="30" customFormat="1" ht="30" customHeight="1">
      <c r="A23" s="47"/>
      <c r="B23" s="41"/>
    </row>
    <row r="24" spans="1:2" s="30" customFormat="1" ht="30" customHeight="1">
      <c r="A24" s="47"/>
      <c r="B24" s="41"/>
    </row>
    <row r="25" spans="1:2" s="33" customFormat="1" ht="30" customHeight="1">
      <c r="A25" s="47"/>
      <c r="B25" s="41"/>
    </row>
    <row r="26" spans="1:2" s="30" customFormat="1" ht="30" customHeight="1">
      <c r="A26" s="47"/>
      <c r="B26" s="41"/>
    </row>
    <row r="27" spans="1:2" s="30" customFormat="1" ht="30" customHeight="1">
      <c r="A27" s="48" t="s">
        <v>1229</v>
      </c>
      <c r="B27" s="49"/>
    </row>
    <row r="28" spans="1:2" s="34" customFormat="1" ht="30" customHeight="1">
      <c r="A28" s="50" t="s">
        <v>21</v>
      </c>
      <c r="B28" s="51"/>
    </row>
    <row r="29" spans="1:2" s="30" customFormat="1" ht="30" customHeight="1">
      <c r="A29" s="46"/>
      <c r="B29" s="46"/>
    </row>
    <row r="30" spans="1:2" s="30" customFormat="1" ht="30" customHeight="1">
      <c r="A30" s="46"/>
      <c r="B30" s="46"/>
    </row>
    <row r="31" spans="1:2" s="30" customFormat="1" ht="30" customHeight="1">
      <c r="A31" s="52" t="s">
        <v>24</v>
      </c>
      <c r="B31" s="53"/>
    </row>
    <row r="32" spans="1:2" s="30" customFormat="1" ht="27" customHeight="1">
      <c r="A32" s="54"/>
      <c r="B32" s="55"/>
    </row>
    <row r="34" spans="1:2" s="33" customFormat="1" ht="21" customHeight="1">
      <c r="A34" s="30"/>
      <c r="B34" s="30"/>
    </row>
    <row r="37" spans="1:2" s="30" customFormat="1" ht="21" customHeight="1">
      <c r="A37" s="33"/>
      <c r="B37" s="33"/>
    </row>
    <row r="40" spans="1:2" s="33" customFormat="1" ht="21" customHeight="1">
      <c r="A40" s="30"/>
      <c r="B40" s="30"/>
    </row>
    <row r="43" spans="1:2" s="30" customFormat="1" ht="21" customHeight="1">
      <c r="A43" s="33"/>
      <c r="B43" s="33"/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A6" sqref="A6"/>
    </sheetView>
  </sheetViews>
  <sheetFormatPr defaultColWidth="9.00390625" defaultRowHeight="21" customHeight="1"/>
  <cols>
    <col min="1" max="1" width="42.375" style="17" customWidth="1"/>
    <col min="2" max="2" width="41.25390625" style="17" customWidth="1"/>
    <col min="3" max="3" width="9.50390625" style="17" bestFit="1" customWidth="1"/>
    <col min="4" max="16384" width="9.00390625" style="17" customWidth="1"/>
  </cols>
  <sheetData>
    <row r="1" s="17" customFormat="1" ht="21" customHeight="1">
      <c r="A1" s="17" t="s">
        <v>1473</v>
      </c>
    </row>
    <row r="2" spans="1:2" s="18" customFormat="1" ht="22.5">
      <c r="A2" s="21" t="s">
        <v>1474</v>
      </c>
      <c r="B2" s="21"/>
    </row>
    <row r="3" spans="2:7" s="19" customFormat="1" ht="18" customHeight="1">
      <c r="B3" s="22" t="s">
        <v>2</v>
      </c>
      <c r="C3" s="22"/>
      <c r="D3" s="23"/>
      <c r="E3" s="23"/>
      <c r="F3" s="22"/>
      <c r="G3" s="22"/>
    </row>
    <row r="4" spans="1:2" s="20" customFormat="1" ht="28.5" customHeight="1">
      <c r="A4" s="24" t="s">
        <v>1063</v>
      </c>
      <c r="B4" s="25" t="s">
        <v>1287</v>
      </c>
    </row>
    <row r="5" spans="1:2" s="20" customFormat="1" ht="28.5" customHeight="1">
      <c r="A5" s="26" t="s">
        <v>1475</v>
      </c>
      <c r="B5" s="25"/>
    </row>
    <row r="6" spans="1:2" s="20" customFormat="1" ht="28.5" customHeight="1">
      <c r="A6" s="27" t="s">
        <v>1476</v>
      </c>
      <c r="B6" s="25"/>
    </row>
    <row r="7" spans="1:2" s="17" customFormat="1" ht="22.5" customHeight="1">
      <c r="A7" s="28" t="s">
        <v>1477</v>
      </c>
      <c r="B7" s="29">
        <f>B5</f>
        <v>0</v>
      </c>
    </row>
  </sheetData>
  <sheetProtection/>
  <mergeCells count="2">
    <mergeCell ref="A2:B2"/>
    <mergeCell ref="D3:E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SheetLayoutView="100" workbookViewId="0" topLeftCell="A1">
      <selection activeCell="B6" sqref="B6"/>
    </sheetView>
  </sheetViews>
  <sheetFormatPr defaultColWidth="9.00390625" defaultRowHeight="21.75" customHeight="1"/>
  <cols>
    <col min="1" max="1" width="31.75390625" style="1" customWidth="1"/>
    <col min="2" max="2" width="40.00390625" style="6" customWidth="1"/>
    <col min="3" max="16384" width="16.50390625" style="1" customWidth="1"/>
  </cols>
  <sheetData>
    <row r="1" spans="1:2" s="1" customFormat="1" ht="21.75" customHeight="1">
      <c r="A1" s="1" t="s">
        <v>1478</v>
      </c>
      <c r="B1" s="6"/>
    </row>
    <row r="2" spans="1:2" s="2" customFormat="1" ht="32.25" customHeight="1">
      <c r="A2" s="8" t="s">
        <v>1479</v>
      </c>
      <c r="B2" s="8"/>
    </row>
    <row r="3" s="3" customFormat="1" ht="18" customHeight="1">
      <c r="B3" s="9" t="s">
        <v>2</v>
      </c>
    </row>
    <row r="4" spans="1:2" s="4" customFormat="1" ht="21.75" customHeight="1">
      <c r="A4" s="10" t="s">
        <v>1179</v>
      </c>
      <c r="B4" s="11" t="s">
        <v>1299</v>
      </c>
    </row>
    <row r="5" spans="1:2" s="5" customFormat="1" ht="19.5" customHeight="1">
      <c r="A5" s="12" t="s">
        <v>1480</v>
      </c>
      <c r="B5" s="13"/>
    </row>
    <row r="6" spans="1:2" s="6" customFormat="1" ht="19.5" customHeight="1">
      <c r="A6" s="14" t="s">
        <v>73</v>
      </c>
      <c r="B6" s="15"/>
    </row>
    <row r="7" s="7" customFormat="1" ht="21.75" customHeight="1"/>
    <row r="8" s="7" customFormat="1" ht="21.75" customHeight="1">
      <c r="B8" s="16"/>
    </row>
    <row r="9" s="7" customFormat="1" ht="21.75" customHeight="1"/>
    <row r="10" s="7" customFormat="1" ht="21.75" customHeight="1"/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D34"/>
  <sheetViews>
    <sheetView showZeros="0" workbookViewId="0" topLeftCell="A1">
      <pane xSplit="1" ySplit="4" topLeftCell="B5" activePane="bottomRight" state="frozen"/>
      <selection pane="bottomRight" activeCell="A2" sqref="A2:D29"/>
    </sheetView>
  </sheetViews>
  <sheetFormatPr defaultColWidth="9.00390625" defaultRowHeight="14.25"/>
  <cols>
    <col min="1" max="1" width="31.625" style="377" customWidth="1"/>
    <col min="2" max="2" width="16.125" style="376" customWidth="1"/>
    <col min="3" max="3" width="18.00390625" style="377" customWidth="1"/>
    <col min="4" max="4" width="19.375" style="377" customWidth="1"/>
    <col min="5" max="16384" width="9.00390625" style="376" customWidth="1"/>
  </cols>
  <sheetData>
    <row r="1" ht="17.25" customHeight="1">
      <c r="A1" s="378" t="s">
        <v>45</v>
      </c>
    </row>
    <row r="2" spans="1:4" ht="30" customHeight="1">
      <c r="A2" s="183" t="s">
        <v>46</v>
      </c>
      <c r="B2" s="183"/>
      <c r="C2" s="183"/>
      <c r="D2" s="183"/>
    </row>
    <row r="3" spans="2:4" ht="18" customHeight="1">
      <c r="B3" s="379"/>
      <c r="D3" s="379" t="s">
        <v>2</v>
      </c>
    </row>
    <row r="4" spans="1:4" ht="39" customHeight="1">
      <c r="A4" s="380" t="s">
        <v>47</v>
      </c>
      <c r="B4" s="381" t="s">
        <v>48</v>
      </c>
      <c r="C4" s="381" t="s">
        <v>49</v>
      </c>
      <c r="D4" s="381" t="s">
        <v>50</v>
      </c>
    </row>
    <row r="5" spans="1:4" ht="22.5" customHeight="1">
      <c r="A5" s="382" t="s">
        <v>51</v>
      </c>
      <c r="B5" s="383">
        <f aca="true" t="shared" si="0" ref="B5:B28">SUM(C5:D5)</f>
        <v>7383</v>
      </c>
      <c r="C5" s="368">
        <v>7383</v>
      </c>
      <c r="D5" s="383"/>
    </row>
    <row r="6" spans="1:4" ht="22.5" customHeight="1">
      <c r="A6" s="382" t="s">
        <v>52</v>
      </c>
      <c r="B6" s="383">
        <f t="shared" si="0"/>
        <v>12</v>
      </c>
      <c r="C6" s="368">
        <v>12</v>
      </c>
      <c r="D6" s="383"/>
    </row>
    <row r="7" spans="1:4" ht="22.5" customHeight="1">
      <c r="A7" s="382" t="s">
        <v>53</v>
      </c>
      <c r="B7" s="383">
        <f t="shared" si="0"/>
        <v>865</v>
      </c>
      <c r="C7" s="368">
        <v>865</v>
      </c>
      <c r="D7" s="383"/>
    </row>
    <row r="8" spans="1:4" ht="22.5" customHeight="1">
      <c r="A8" s="382" t="s">
        <v>54</v>
      </c>
      <c r="B8" s="383">
        <f t="shared" si="0"/>
        <v>14211</v>
      </c>
      <c r="C8" s="368">
        <v>14211</v>
      </c>
      <c r="D8" s="383"/>
    </row>
    <row r="9" spans="1:4" ht="22.5" customHeight="1">
      <c r="A9" s="382" t="s">
        <v>55</v>
      </c>
      <c r="B9" s="383">
        <f t="shared" si="0"/>
        <v>139</v>
      </c>
      <c r="C9" s="368">
        <v>139</v>
      </c>
      <c r="D9" s="383"/>
    </row>
    <row r="10" spans="1:4" ht="22.5" customHeight="1">
      <c r="A10" s="382" t="s">
        <v>56</v>
      </c>
      <c r="B10" s="383">
        <f t="shared" si="0"/>
        <v>204</v>
      </c>
      <c r="C10" s="368">
        <v>204</v>
      </c>
      <c r="D10" s="383"/>
    </row>
    <row r="11" spans="1:4" ht="22.5" customHeight="1">
      <c r="A11" s="382" t="s">
        <v>57</v>
      </c>
      <c r="B11" s="383">
        <f t="shared" si="0"/>
        <v>6864</v>
      </c>
      <c r="C11" s="368">
        <v>6864</v>
      </c>
      <c r="D11" s="383"/>
    </row>
    <row r="12" spans="1:4" ht="22.5" customHeight="1">
      <c r="A12" s="384" t="s">
        <v>58</v>
      </c>
      <c r="B12" s="383">
        <f t="shared" si="0"/>
        <v>4382</v>
      </c>
      <c r="C12" s="368">
        <v>4354</v>
      </c>
      <c r="D12" s="383">
        <v>28</v>
      </c>
    </row>
    <row r="13" spans="1:4" ht="22.5" customHeight="1">
      <c r="A13" s="384" t="s">
        <v>59</v>
      </c>
      <c r="B13" s="383">
        <f t="shared" si="0"/>
        <v>1867</v>
      </c>
      <c r="C13" s="368">
        <v>1867</v>
      </c>
      <c r="D13" s="383"/>
    </row>
    <row r="14" spans="1:4" ht="22.5" customHeight="1">
      <c r="A14" s="384" t="s">
        <v>60</v>
      </c>
      <c r="B14" s="383">
        <f t="shared" si="0"/>
        <v>7777</v>
      </c>
      <c r="C14" s="368">
        <v>7777</v>
      </c>
      <c r="D14" s="383"/>
    </row>
    <row r="15" spans="1:4" ht="22.5" customHeight="1">
      <c r="A15" s="384" t="s">
        <v>61</v>
      </c>
      <c r="B15" s="383">
        <f t="shared" si="0"/>
        <v>1807</v>
      </c>
      <c r="C15" s="368">
        <v>1807</v>
      </c>
      <c r="D15" s="383"/>
    </row>
    <row r="16" spans="1:4" ht="22.5" customHeight="1">
      <c r="A16" s="384" t="s">
        <v>62</v>
      </c>
      <c r="B16" s="383">
        <f t="shared" si="0"/>
        <v>0</v>
      </c>
      <c r="C16" s="368"/>
      <c r="D16" s="383"/>
    </row>
    <row r="17" spans="1:4" ht="22.5" customHeight="1">
      <c r="A17" s="384" t="s">
        <v>63</v>
      </c>
      <c r="B17" s="383">
        <f t="shared" si="0"/>
        <v>0</v>
      </c>
      <c r="C17" s="368"/>
      <c r="D17" s="383"/>
    </row>
    <row r="18" spans="1:4" ht="22.5" customHeight="1">
      <c r="A18" s="384" t="s">
        <v>64</v>
      </c>
      <c r="B18" s="383">
        <f t="shared" si="0"/>
        <v>133</v>
      </c>
      <c r="C18" s="368">
        <v>133</v>
      </c>
      <c r="D18" s="383"/>
    </row>
    <row r="19" spans="1:4" ht="22.5" customHeight="1">
      <c r="A19" s="384" t="s">
        <v>65</v>
      </c>
      <c r="B19" s="383">
        <f t="shared" si="0"/>
        <v>20</v>
      </c>
      <c r="C19" s="368">
        <v>20</v>
      </c>
      <c r="D19" s="383"/>
    </row>
    <row r="20" spans="1:4" ht="22.5" customHeight="1">
      <c r="A20" s="384" t="s">
        <v>66</v>
      </c>
      <c r="B20" s="383">
        <f t="shared" si="0"/>
        <v>240</v>
      </c>
      <c r="C20" s="368">
        <v>240</v>
      </c>
      <c r="D20" s="383"/>
    </row>
    <row r="21" spans="1:4" ht="22.5" customHeight="1">
      <c r="A21" s="384" t="s">
        <v>67</v>
      </c>
      <c r="B21" s="383">
        <f t="shared" si="0"/>
        <v>1627</v>
      </c>
      <c r="C21" s="368">
        <v>1627</v>
      </c>
      <c r="D21" s="383"/>
    </row>
    <row r="22" spans="1:4" ht="22.5" customHeight="1">
      <c r="A22" s="384" t="s">
        <v>68</v>
      </c>
      <c r="B22" s="383">
        <f t="shared" si="0"/>
        <v>0</v>
      </c>
      <c r="C22" s="368"/>
      <c r="D22" s="383"/>
    </row>
    <row r="23" spans="1:4" ht="22.5" customHeight="1">
      <c r="A23" s="384" t="s">
        <v>69</v>
      </c>
      <c r="B23" s="383">
        <f t="shared" si="0"/>
        <v>543</v>
      </c>
      <c r="C23" s="368">
        <v>543</v>
      </c>
      <c r="D23" s="383"/>
    </row>
    <row r="24" spans="1:4" ht="22.5" customHeight="1">
      <c r="A24" s="382" t="s">
        <v>70</v>
      </c>
      <c r="B24" s="383">
        <f t="shared" si="0"/>
        <v>750</v>
      </c>
      <c r="C24" s="368">
        <v>750</v>
      </c>
      <c r="D24" s="383"/>
    </row>
    <row r="25" spans="1:4" ht="22.5" customHeight="1">
      <c r="A25" s="367" t="s">
        <v>71</v>
      </c>
      <c r="B25" s="383">
        <f t="shared" si="0"/>
        <v>4766</v>
      </c>
      <c r="C25" s="368">
        <v>4766</v>
      </c>
      <c r="D25" s="383"/>
    </row>
    <row r="26" spans="1:4" s="376" customFormat="1" ht="22.5" customHeight="1">
      <c r="A26" s="367" t="s">
        <v>22</v>
      </c>
      <c r="B26" s="383">
        <f t="shared" si="0"/>
        <v>4188</v>
      </c>
      <c r="C26" s="368">
        <v>4188</v>
      </c>
      <c r="D26" s="383"/>
    </row>
    <row r="27" spans="1:4" ht="22.5" customHeight="1">
      <c r="A27" s="367" t="s">
        <v>72</v>
      </c>
      <c r="B27" s="383">
        <f t="shared" si="0"/>
        <v>725</v>
      </c>
      <c r="C27" s="368">
        <v>725</v>
      </c>
      <c r="D27" s="383"/>
    </row>
    <row r="28" spans="1:4" ht="22.5" customHeight="1">
      <c r="A28" s="367"/>
      <c r="B28" s="383">
        <f t="shared" si="0"/>
        <v>0</v>
      </c>
      <c r="C28" s="383"/>
      <c r="D28" s="383"/>
    </row>
    <row r="29" spans="1:4" ht="22.5" customHeight="1">
      <c r="A29" s="381" t="s">
        <v>73</v>
      </c>
      <c r="B29" s="385">
        <f>SUM(B5:B28)</f>
        <v>58503</v>
      </c>
      <c r="C29" s="385">
        <f>SUM(C5:C28)</f>
        <v>58475</v>
      </c>
      <c r="D29" s="385">
        <f>SUM(D5:D28)</f>
        <v>28</v>
      </c>
    </row>
    <row r="30" spans="1:4" ht="24" customHeight="1">
      <c r="A30" s="386"/>
      <c r="B30" s="386"/>
      <c r="C30" s="386"/>
      <c r="D30" s="386"/>
    </row>
    <row r="31" ht="14.25">
      <c r="B31" s="387"/>
    </row>
    <row r="34" ht="14.25">
      <c r="C34" s="388"/>
    </row>
  </sheetData>
  <sheetProtection/>
  <mergeCells count="2">
    <mergeCell ref="A2:D2"/>
    <mergeCell ref="A30:D30"/>
  </mergeCells>
  <printOptions horizontalCentered="1"/>
  <pageMargins left="0.75" right="0.75" top="0.94" bottom="0.94" header="0.31" footer="0.31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D32"/>
  <sheetViews>
    <sheetView workbookViewId="0" topLeftCell="A1">
      <pane xSplit="1" ySplit="6" topLeftCell="B14" activePane="bottomRight" state="frozen"/>
      <selection pane="bottomRight" activeCell="B17" sqref="B17"/>
    </sheetView>
  </sheetViews>
  <sheetFormatPr defaultColWidth="9.00390625" defaultRowHeight="16.5" customHeight="1"/>
  <cols>
    <col min="1" max="1" width="36.25390625" style="354" customWidth="1"/>
    <col min="2" max="2" width="17.25390625" style="355" customWidth="1"/>
    <col min="3" max="4" width="17.50390625" style="355" customWidth="1"/>
    <col min="5" max="16384" width="9.00390625" style="354" customWidth="1"/>
  </cols>
  <sheetData>
    <row r="1" ht="16.5" customHeight="1">
      <c r="A1" s="353" t="s">
        <v>74</v>
      </c>
    </row>
    <row r="2" spans="1:4" ht="30" customHeight="1">
      <c r="A2" s="356" t="s">
        <v>75</v>
      </c>
      <c r="B2" s="356"/>
      <c r="C2" s="356"/>
      <c r="D2" s="356"/>
    </row>
    <row r="3" spans="1:4" ht="16.5" customHeight="1">
      <c r="A3" s="357"/>
      <c r="B3" s="358"/>
      <c r="C3" s="359" t="s">
        <v>2</v>
      </c>
      <c r="D3" s="360"/>
    </row>
    <row r="4" spans="1:4" ht="16.5" customHeight="1">
      <c r="A4" s="361" t="s">
        <v>76</v>
      </c>
      <c r="B4" s="362" t="s">
        <v>28</v>
      </c>
      <c r="C4" s="363" t="s">
        <v>77</v>
      </c>
      <c r="D4" s="364"/>
    </row>
    <row r="5" spans="1:4" ht="14.25">
      <c r="A5" s="361"/>
      <c r="B5" s="365"/>
      <c r="C5" s="363"/>
      <c r="D5" s="364"/>
    </row>
    <row r="6" spans="1:4" ht="14.25">
      <c r="A6" s="361"/>
      <c r="B6" s="366"/>
      <c r="C6" s="363"/>
      <c r="D6" s="364"/>
    </row>
    <row r="7" spans="1:4" s="353" customFormat="1" ht="18.75" customHeight="1">
      <c r="A7" s="367" t="s">
        <v>51</v>
      </c>
      <c r="B7" s="368">
        <v>7383</v>
      </c>
      <c r="C7" s="369">
        <v>-18.6</v>
      </c>
      <c r="D7" s="370"/>
    </row>
    <row r="8" spans="1:4" ht="18.75" customHeight="1">
      <c r="A8" s="367" t="s">
        <v>78</v>
      </c>
      <c r="B8" s="368">
        <v>12</v>
      </c>
      <c r="C8" s="369"/>
      <c r="D8" s="370"/>
    </row>
    <row r="9" spans="1:4" ht="18.75" customHeight="1">
      <c r="A9" s="367" t="s">
        <v>53</v>
      </c>
      <c r="B9" s="368">
        <v>865</v>
      </c>
      <c r="C9" s="369">
        <v>-0.6</v>
      </c>
      <c r="D9" s="370"/>
    </row>
    <row r="10" spans="1:4" ht="18.75" customHeight="1">
      <c r="A10" s="367" t="s">
        <v>54</v>
      </c>
      <c r="B10" s="368">
        <v>14211</v>
      </c>
      <c r="C10" s="369">
        <v>-1.5</v>
      </c>
      <c r="D10" s="370"/>
    </row>
    <row r="11" spans="1:4" ht="18.75" customHeight="1">
      <c r="A11" s="367" t="s">
        <v>55</v>
      </c>
      <c r="B11" s="368">
        <v>139</v>
      </c>
      <c r="C11" s="369">
        <v>-12</v>
      </c>
      <c r="D11" s="370"/>
    </row>
    <row r="12" spans="1:4" ht="18.75" customHeight="1">
      <c r="A12" s="367" t="s">
        <v>56</v>
      </c>
      <c r="B12" s="368">
        <v>204</v>
      </c>
      <c r="C12" s="369">
        <v>-5.9</v>
      </c>
      <c r="D12" s="370"/>
    </row>
    <row r="13" spans="1:4" ht="18.75" customHeight="1">
      <c r="A13" s="367" t="s">
        <v>57</v>
      </c>
      <c r="B13" s="368">
        <v>6864</v>
      </c>
      <c r="C13" s="369">
        <v>-3.6</v>
      </c>
      <c r="D13" s="370"/>
    </row>
    <row r="14" spans="1:4" ht="18.75" customHeight="1">
      <c r="A14" s="367" t="s">
        <v>58</v>
      </c>
      <c r="B14" s="368">
        <v>4382</v>
      </c>
      <c r="C14" s="369">
        <v>30.5</v>
      </c>
      <c r="D14" s="370"/>
    </row>
    <row r="15" spans="1:4" ht="18.75" customHeight="1">
      <c r="A15" s="367" t="s">
        <v>59</v>
      </c>
      <c r="B15" s="368">
        <v>1867</v>
      </c>
      <c r="C15" s="369">
        <v>-5.3</v>
      </c>
      <c r="D15" s="370"/>
    </row>
    <row r="16" spans="1:4" ht="18.75" customHeight="1">
      <c r="A16" s="367" t="s">
        <v>60</v>
      </c>
      <c r="B16" s="368">
        <v>7777</v>
      </c>
      <c r="C16" s="369">
        <v>-11.1</v>
      </c>
      <c r="D16" s="370"/>
    </row>
    <row r="17" spans="1:4" ht="18.75" customHeight="1">
      <c r="A17" s="367" t="s">
        <v>61</v>
      </c>
      <c r="B17" s="368">
        <v>1807</v>
      </c>
      <c r="C17" s="369">
        <v>3.3</v>
      </c>
      <c r="D17" s="370"/>
    </row>
    <row r="18" spans="1:4" ht="18.75" customHeight="1">
      <c r="A18" s="367" t="s">
        <v>62</v>
      </c>
      <c r="B18" s="368"/>
      <c r="C18" s="369"/>
      <c r="D18" s="370"/>
    </row>
    <row r="19" spans="1:4" ht="18.75" customHeight="1">
      <c r="A19" s="367" t="s">
        <v>63</v>
      </c>
      <c r="B19" s="368"/>
      <c r="C19" s="369"/>
      <c r="D19" s="370"/>
    </row>
    <row r="20" spans="1:4" ht="18.75" customHeight="1">
      <c r="A20" s="367" t="s">
        <v>64</v>
      </c>
      <c r="B20" s="368">
        <v>133</v>
      </c>
      <c r="C20" s="369">
        <v>-1.2</v>
      </c>
      <c r="D20" s="370"/>
    </row>
    <row r="21" spans="1:4" ht="18.75" customHeight="1">
      <c r="A21" s="367" t="s">
        <v>65</v>
      </c>
      <c r="B21" s="368">
        <v>20</v>
      </c>
      <c r="C21" s="369">
        <v>-1.4</v>
      </c>
      <c r="D21" s="370"/>
    </row>
    <row r="22" spans="1:4" ht="18.75" customHeight="1">
      <c r="A22" s="367" t="s">
        <v>66</v>
      </c>
      <c r="B22" s="368">
        <v>240</v>
      </c>
      <c r="C22" s="369"/>
      <c r="D22" s="370"/>
    </row>
    <row r="23" spans="1:4" ht="18.75" customHeight="1">
      <c r="A23" s="367" t="s">
        <v>67</v>
      </c>
      <c r="B23" s="368">
        <v>1627</v>
      </c>
      <c r="C23" s="369">
        <v>10</v>
      </c>
      <c r="D23" s="370"/>
    </row>
    <row r="24" spans="1:4" ht="18.75" customHeight="1">
      <c r="A24" s="367" t="s">
        <v>79</v>
      </c>
      <c r="B24" s="368"/>
      <c r="C24" s="369"/>
      <c r="D24" s="370"/>
    </row>
    <row r="25" spans="1:4" s="354" customFormat="1" ht="18.75" customHeight="1">
      <c r="A25" s="367" t="s">
        <v>69</v>
      </c>
      <c r="B25" s="368">
        <v>543</v>
      </c>
      <c r="C25" s="369">
        <v>-6.4</v>
      </c>
      <c r="D25" s="353"/>
    </row>
    <row r="26" spans="1:4" s="353" customFormat="1" ht="18.75" customHeight="1">
      <c r="A26" s="367" t="s">
        <v>22</v>
      </c>
      <c r="B26" s="368">
        <v>4188</v>
      </c>
      <c r="C26" s="369">
        <v>218.2</v>
      </c>
      <c r="D26" s="370"/>
    </row>
    <row r="27" spans="1:4" ht="18.75" customHeight="1">
      <c r="A27" s="367" t="s">
        <v>70</v>
      </c>
      <c r="B27" s="368">
        <v>750</v>
      </c>
      <c r="C27" s="369">
        <v>13.6</v>
      </c>
      <c r="D27" s="370"/>
    </row>
    <row r="28" spans="1:4" ht="18.75" customHeight="1">
      <c r="A28" s="367" t="s">
        <v>72</v>
      </c>
      <c r="B28" s="368">
        <v>725</v>
      </c>
      <c r="C28" s="369">
        <v>10</v>
      </c>
      <c r="D28" s="370"/>
    </row>
    <row r="29" spans="1:4" ht="18.75" customHeight="1">
      <c r="A29" s="367" t="s">
        <v>80</v>
      </c>
      <c r="B29" s="368"/>
      <c r="C29" s="369"/>
      <c r="D29" s="370"/>
    </row>
    <row r="30" spans="1:4" s="353" customFormat="1" ht="18.75" customHeight="1">
      <c r="A30" s="367" t="s">
        <v>71</v>
      </c>
      <c r="B30" s="368">
        <v>4766</v>
      </c>
      <c r="C30" s="369">
        <v>1.1</v>
      </c>
      <c r="D30" s="371"/>
    </row>
    <row r="31" spans="1:4" ht="19.5" customHeight="1">
      <c r="A31" s="361" t="s">
        <v>81</v>
      </c>
      <c r="B31" s="372">
        <f>SUM(B7:B30)</f>
        <v>58503</v>
      </c>
      <c r="C31" s="373">
        <v>0.5</v>
      </c>
      <c r="D31" s="374"/>
    </row>
    <row r="32" ht="16.5" customHeight="1">
      <c r="A32" s="375"/>
    </row>
  </sheetData>
  <sheetProtection/>
  <mergeCells count="4">
    <mergeCell ref="A2:C2"/>
    <mergeCell ref="A4:A6"/>
    <mergeCell ref="B4:B6"/>
    <mergeCell ref="C4:C6"/>
  </mergeCells>
  <printOptions horizontalCentered="1"/>
  <pageMargins left="0.55" right="0.55" top="0.98" bottom="0.98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3A2DE5"/>
  </sheetPr>
  <dimension ref="A1:D1267"/>
  <sheetViews>
    <sheetView zoomScaleSheetLayoutView="100" workbookViewId="0" topLeftCell="A1">
      <pane xSplit="1" ySplit="4" topLeftCell="B395" activePane="bottomRight" state="frozen"/>
      <selection pane="bottomRight" activeCell="A2" sqref="A2:D2"/>
    </sheetView>
  </sheetViews>
  <sheetFormatPr defaultColWidth="9.00390625" defaultRowHeight="14.25"/>
  <cols>
    <col min="1" max="1" width="35.625" style="321" customWidth="1"/>
    <col min="2" max="2" width="14.75390625" style="321" customWidth="1"/>
    <col min="3" max="3" width="14.50390625" style="321" customWidth="1"/>
    <col min="4" max="4" width="16.125" style="321" customWidth="1"/>
    <col min="5" max="248" width="14.375" style="321" customWidth="1"/>
  </cols>
  <sheetData>
    <row r="1" spans="1:4" s="319" customFormat="1" ht="14.25">
      <c r="A1" s="323" t="s">
        <v>82</v>
      </c>
      <c r="B1" s="324"/>
      <c r="C1" s="325"/>
      <c r="D1" s="326"/>
    </row>
    <row r="2" spans="1:4" s="319" customFormat="1" ht="43.5" customHeight="1">
      <c r="A2" s="327" t="s">
        <v>83</v>
      </c>
      <c r="B2" s="328"/>
      <c r="C2" s="329"/>
      <c r="D2" s="327"/>
    </row>
    <row r="3" spans="1:4" s="319" customFormat="1" ht="14.25">
      <c r="A3" s="326"/>
      <c r="B3" s="330"/>
      <c r="C3" s="331"/>
      <c r="D3" s="330" t="s">
        <v>2</v>
      </c>
    </row>
    <row r="4" spans="1:4" s="319" customFormat="1" ht="30" customHeight="1">
      <c r="A4" s="332" t="s">
        <v>27</v>
      </c>
      <c r="B4" s="333" t="s">
        <v>81</v>
      </c>
      <c r="C4" s="334" t="s">
        <v>84</v>
      </c>
      <c r="D4" s="333" t="s">
        <v>85</v>
      </c>
    </row>
    <row r="5" spans="1:4" s="320" customFormat="1" ht="21" customHeight="1">
      <c r="A5" s="335" t="s">
        <v>86</v>
      </c>
      <c r="B5" s="336">
        <f>SUM(B6,B18,B27,B38,B49,B60,B71,B79,B88,B101,B110,B121,B133,B140,B148,B154,B161,B168,B175,B182,B189,B197,B203,B209,B216,B231)</f>
        <v>7383</v>
      </c>
      <c r="C5" s="336">
        <f>SUM(C6,C18,C27,C38,C49,C60,C71,C79,C88,C101,C110,C121,C133,C140,C148,C154,C161,C168,C175,C182,C189,C197,C203,C209,C216,C231)</f>
        <v>4985</v>
      </c>
      <c r="D5" s="336">
        <f>SUM(D6,D18,D27,D38,D49,D60,D71,D79,D88,D101,D110,D121,D133,D140,D148,D154,D161,D168,D175,D182,D189,D197,D203,D209,D216,D231)</f>
        <v>2398</v>
      </c>
    </row>
    <row r="6" spans="1:4" s="320" customFormat="1" ht="21" customHeight="1">
      <c r="A6" s="337" t="s">
        <v>87</v>
      </c>
      <c r="B6" s="335">
        <f>SUM(B7:B17)</f>
        <v>48</v>
      </c>
      <c r="C6" s="335">
        <f>SUM(C7:C17)</f>
        <v>0</v>
      </c>
      <c r="D6" s="335">
        <f>SUM(D7:D17)</f>
        <v>48</v>
      </c>
    </row>
    <row r="7" spans="1:4" s="321" customFormat="1" ht="21" customHeight="1">
      <c r="A7" s="338" t="s">
        <v>88</v>
      </c>
      <c r="B7" s="339"/>
      <c r="C7" s="339"/>
      <c r="D7" s="339"/>
    </row>
    <row r="8" spans="1:4" s="321" customFormat="1" ht="21" customHeight="1">
      <c r="A8" s="338" t="s">
        <v>89</v>
      </c>
      <c r="B8" s="339">
        <f>C8+D8</f>
        <v>48</v>
      </c>
      <c r="C8" s="339"/>
      <c r="D8" s="339">
        <v>48</v>
      </c>
    </row>
    <row r="9" spans="1:4" s="321" customFormat="1" ht="21" customHeight="1">
      <c r="A9" s="340" t="s">
        <v>90</v>
      </c>
      <c r="B9" s="339"/>
      <c r="C9" s="339"/>
      <c r="D9" s="339"/>
    </row>
    <row r="10" spans="1:4" s="321" customFormat="1" ht="21" customHeight="1">
      <c r="A10" s="340" t="s">
        <v>91</v>
      </c>
      <c r="B10" s="339"/>
      <c r="C10" s="339"/>
      <c r="D10" s="339"/>
    </row>
    <row r="11" spans="1:4" s="321" customFormat="1" ht="21" customHeight="1">
      <c r="A11" s="340" t="s">
        <v>92</v>
      </c>
      <c r="B11" s="339"/>
      <c r="C11" s="339"/>
      <c r="D11" s="339"/>
    </row>
    <row r="12" spans="1:4" s="321" customFormat="1" ht="21" customHeight="1">
      <c r="A12" s="339" t="s">
        <v>93</v>
      </c>
      <c r="B12" s="339"/>
      <c r="C12" s="339"/>
      <c r="D12" s="339"/>
    </row>
    <row r="13" spans="1:4" s="321" customFormat="1" ht="21" customHeight="1">
      <c r="A13" s="339" t="s">
        <v>94</v>
      </c>
      <c r="B13" s="339"/>
      <c r="C13" s="339"/>
      <c r="D13" s="339"/>
    </row>
    <row r="14" spans="1:4" s="321" customFormat="1" ht="21" customHeight="1">
      <c r="A14" s="339" t="s">
        <v>95</v>
      </c>
      <c r="B14" s="339"/>
      <c r="C14" s="339"/>
      <c r="D14" s="339"/>
    </row>
    <row r="15" spans="1:4" s="321" customFormat="1" ht="21" customHeight="1">
      <c r="A15" s="339" t="s">
        <v>96</v>
      </c>
      <c r="B15" s="339"/>
      <c r="C15" s="339"/>
      <c r="D15" s="339"/>
    </row>
    <row r="16" spans="1:4" s="321" customFormat="1" ht="21" customHeight="1">
      <c r="A16" s="339" t="s">
        <v>97</v>
      </c>
      <c r="B16" s="339"/>
      <c r="C16" s="339"/>
      <c r="D16" s="339"/>
    </row>
    <row r="17" spans="1:4" s="321" customFormat="1" ht="21" customHeight="1">
      <c r="A17" s="339" t="s">
        <v>98</v>
      </c>
      <c r="B17" s="339"/>
      <c r="C17" s="339"/>
      <c r="D17" s="339"/>
    </row>
    <row r="18" spans="1:4" s="320" customFormat="1" ht="21" customHeight="1">
      <c r="A18" s="337" t="s">
        <v>99</v>
      </c>
      <c r="B18" s="335">
        <f>SUM(B19:B26)</f>
        <v>52</v>
      </c>
      <c r="C18" s="335">
        <f>SUM(C19:C26)</f>
        <v>0</v>
      </c>
      <c r="D18" s="335">
        <f>SUM(D19:D26)</f>
        <v>52</v>
      </c>
    </row>
    <row r="19" spans="1:4" s="321" customFormat="1" ht="21" customHeight="1">
      <c r="A19" s="338" t="s">
        <v>88</v>
      </c>
      <c r="B19" s="339"/>
      <c r="C19" s="339"/>
      <c r="D19" s="339"/>
    </row>
    <row r="20" spans="1:4" s="321" customFormat="1" ht="21" customHeight="1">
      <c r="A20" s="338" t="s">
        <v>89</v>
      </c>
      <c r="B20" s="339">
        <f>C20+D20</f>
        <v>52</v>
      </c>
      <c r="C20" s="339"/>
      <c r="D20" s="339">
        <v>52</v>
      </c>
    </row>
    <row r="21" spans="1:4" s="321" customFormat="1" ht="21" customHeight="1">
      <c r="A21" s="340" t="s">
        <v>90</v>
      </c>
      <c r="B21" s="339"/>
      <c r="C21" s="339"/>
      <c r="D21" s="339"/>
    </row>
    <row r="22" spans="1:4" s="321" customFormat="1" ht="21" customHeight="1">
      <c r="A22" s="340" t="s">
        <v>100</v>
      </c>
      <c r="B22" s="339"/>
      <c r="C22" s="339"/>
      <c r="D22" s="339"/>
    </row>
    <row r="23" spans="1:4" s="321" customFormat="1" ht="21" customHeight="1">
      <c r="A23" s="340" t="s">
        <v>101</v>
      </c>
      <c r="B23" s="339"/>
      <c r="C23" s="339"/>
      <c r="D23" s="339"/>
    </row>
    <row r="24" spans="1:4" s="321" customFormat="1" ht="21" customHeight="1">
      <c r="A24" s="340" t="s">
        <v>102</v>
      </c>
      <c r="B24" s="339"/>
      <c r="C24" s="339"/>
      <c r="D24" s="339"/>
    </row>
    <row r="25" spans="1:4" s="321" customFormat="1" ht="21" customHeight="1">
      <c r="A25" s="340" t="s">
        <v>97</v>
      </c>
      <c r="B25" s="339"/>
      <c r="C25" s="339"/>
      <c r="D25" s="339"/>
    </row>
    <row r="26" spans="1:4" s="321" customFormat="1" ht="21" customHeight="1">
      <c r="A26" s="340" t="s">
        <v>103</v>
      </c>
      <c r="B26" s="339"/>
      <c r="C26" s="339"/>
      <c r="D26" s="339"/>
    </row>
    <row r="27" spans="1:4" s="320" customFormat="1" ht="21" customHeight="1">
      <c r="A27" s="337" t="s">
        <v>104</v>
      </c>
      <c r="B27" s="335">
        <f>SUM(B28:B37)</f>
        <v>4278</v>
      </c>
      <c r="C27" s="335">
        <f>SUM(C28:C37)</f>
        <v>3744</v>
      </c>
      <c r="D27" s="335">
        <f>SUM(D28:D37)</f>
        <v>534</v>
      </c>
    </row>
    <row r="28" spans="1:4" s="321" customFormat="1" ht="21" customHeight="1">
      <c r="A28" s="338" t="s">
        <v>88</v>
      </c>
      <c r="B28" s="339">
        <f aca="true" t="shared" si="0" ref="B28:B37">C28+D28</f>
        <v>3744</v>
      </c>
      <c r="C28" s="339">
        <v>3744</v>
      </c>
      <c r="D28" s="339"/>
    </row>
    <row r="29" spans="1:4" s="321" customFormat="1" ht="21" customHeight="1">
      <c r="A29" s="338" t="s">
        <v>89</v>
      </c>
      <c r="B29" s="339">
        <f t="shared" si="0"/>
        <v>473</v>
      </c>
      <c r="C29" s="339"/>
      <c r="D29" s="339">
        <v>473</v>
      </c>
    </row>
    <row r="30" spans="1:4" s="321" customFormat="1" ht="21" customHeight="1">
      <c r="A30" s="340" t="s">
        <v>90</v>
      </c>
      <c r="B30" s="339">
        <f t="shared" si="0"/>
        <v>0</v>
      </c>
      <c r="C30" s="339"/>
      <c r="D30" s="339"/>
    </row>
    <row r="31" spans="1:4" s="321" customFormat="1" ht="21" customHeight="1">
      <c r="A31" s="340" t="s">
        <v>105</v>
      </c>
      <c r="B31" s="339">
        <f t="shared" si="0"/>
        <v>0</v>
      </c>
      <c r="C31" s="339"/>
      <c r="D31" s="339"/>
    </row>
    <row r="32" spans="1:4" s="321" customFormat="1" ht="21" customHeight="1">
      <c r="A32" s="340" t="s">
        <v>106</v>
      </c>
      <c r="B32" s="339">
        <f t="shared" si="0"/>
        <v>0</v>
      </c>
      <c r="C32" s="339"/>
      <c r="D32" s="339"/>
    </row>
    <row r="33" spans="1:4" s="321" customFormat="1" ht="21" customHeight="1">
      <c r="A33" s="338" t="s">
        <v>107</v>
      </c>
      <c r="B33" s="339">
        <f t="shared" si="0"/>
        <v>0</v>
      </c>
      <c r="C33" s="339"/>
      <c r="D33" s="339"/>
    </row>
    <row r="34" spans="1:4" s="321" customFormat="1" ht="21" customHeight="1">
      <c r="A34" s="338" t="s">
        <v>108</v>
      </c>
      <c r="B34" s="339">
        <f t="shared" si="0"/>
        <v>61</v>
      </c>
      <c r="C34" s="339"/>
      <c r="D34" s="339">
        <v>61</v>
      </c>
    </row>
    <row r="35" spans="1:4" s="321" customFormat="1" ht="21" customHeight="1">
      <c r="A35" s="340" t="s">
        <v>109</v>
      </c>
      <c r="B35" s="339">
        <f t="shared" si="0"/>
        <v>0</v>
      </c>
      <c r="C35" s="339"/>
      <c r="D35" s="339"/>
    </row>
    <row r="36" spans="1:4" s="321" customFormat="1" ht="21" customHeight="1">
      <c r="A36" s="340" t="s">
        <v>97</v>
      </c>
      <c r="B36" s="339">
        <f t="shared" si="0"/>
        <v>0</v>
      </c>
      <c r="C36" s="339"/>
      <c r="D36" s="339"/>
    </row>
    <row r="37" spans="1:4" s="321" customFormat="1" ht="21" customHeight="1">
      <c r="A37" s="340" t="s">
        <v>110</v>
      </c>
      <c r="B37" s="339">
        <f t="shared" si="0"/>
        <v>0</v>
      </c>
      <c r="C37" s="339"/>
      <c r="D37" s="339"/>
    </row>
    <row r="38" spans="1:4" s="320" customFormat="1" ht="21" customHeight="1">
      <c r="A38" s="337" t="s">
        <v>111</v>
      </c>
      <c r="B38" s="335">
        <f>SUM(B39:B48)</f>
        <v>263</v>
      </c>
      <c r="C38" s="335">
        <f>SUM(C39:C48)</f>
        <v>233</v>
      </c>
      <c r="D38" s="335">
        <f>SUM(D39:D48)</f>
        <v>30</v>
      </c>
    </row>
    <row r="39" spans="1:4" s="321" customFormat="1" ht="21" customHeight="1">
      <c r="A39" s="338" t="s">
        <v>88</v>
      </c>
      <c r="B39" s="339">
        <f aca="true" t="shared" si="1" ref="B39:B48">C39+D39</f>
        <v>233</v>
      </c>
      <c r="C39" s="339">
        <v>233</v>
      </c>
      <c r="D39" s="339"/>
    </row>
    <row r="40" spans="1:4" s="321" customFormat="1" ht="21" customHeight="1">
      <c r="A40" s="338" t="s">
        <v>89</v>
      </c>
      <c r="B40" s="339">
        <f t="shared" si="1"/>
        <v>0</v>
      </c>
      <c r="C40" s="339"/>
      <c r="D40" s="339"/>
    </row>
    <row r="41" spans="1:4" s="321" customFormat="1" ht="21" customHeight="1">
      <c r="A41" s="340" t="s">
        <v>90</v>
      </c>
      <c r="B41" s="339">
        <f t="shared" si="1"/>
        <v>0</v>
      </c>
      <c r="C41" s="339"/>
      <c r="D41" s="339"/>
    </row>
    <row r="42" spans="1:4" s="321" customFormat="1" ht="21" customHeight="1">
      <c r="A42" s="340" t="s">
        <v>112</v>
      </c>
      <c r="B42" s="339">
        <f t="shared" si="1"/>
        <v>0</v>
      </c>
      <c r="C42" s="339"/>
      <c r="D42" s="339"/>
    </row>
    <row r="43" spans="1:4" s="321" customFormat="1" ht="21" customHeight="1">
      <c r="A43" s="340" t="s">
        <v>113</v>
      </c>
      <c r="B43" s="339">
        <f t="shared" si="1"/>
        <v>0</v>
      </c>
      <c r="C43" s="339"/>
      <c r="D43" s="339"/>
    </row>
    <row r="44" spans="1:4" s="321" customFormat="1" ht="21" customHeight="1">
      <c r="A44" s="338" t="s">
        <v>114</v>
      </c>
      <c r="B44" s="339">
        <f t="shared" si="1"/>
        <v>0</v>
      </c>
      <c r="C44" s="339"/>
      <c r="D44" s="339"/>
    </row>
    <row r="45" spans="1:4" s="321" customFormat="1" ht="21" customHeight="1">
      <c r="A45" s="338" t="s">
        <v>115</v>
      </c>
      <c r="B45" s="339">
        <f t="shared" si="1"/>
        <v>0</v>
      </c>
      <c r="C45" s="339"/>
      <c r="D45" s="339"/>
    </row>
    <row r="46" spans="1:4" s="321" customFormat="1" ht="21" customHeight="1">
      <c r="A46" s="338" t="s">
        <v>116</v>
      </c>
      <c r="B46" s="339">
        <f t="shared" si="1"/>
        <v>0</v>
      </c>
      <c r="C46" s="339"/>
      <c r="D46" s="339"/>
    </row>
    <row r="47" spans="1:4" s="321" customFormat="1" ht="21" customHeight="1">
      <c r="A47" s="338" t="s">
        <v>97</v>
      </c>
      <c r="B47" s="339">
        <f t="shared" si="1"/>
        <v>0</v>
      </c>
      <c r="C47" s="339"/>
      <c r="D47" s="339"/>
    </row>
    <row r="48" spans="1:4" s="321" customFormat="1" ht="21" customHeight="1">
      <c r="A48" s="340" t="s">
        <v>117</v>
      </c>
      <c r="B48" s="339">
        <f t="shared" si="1"/>
        <v>30</v>
      </c>
      <c r="C48" s="339"/>
      <c r="D48" s="339">
        <v>30</v>
      </c>
    </row>
    <row r="49" spans="1:4" s="320" customFormat="1" ht="21" customHeight="1">
      <c r="A49" s="341" t="s">
        <v>118</v>
      </c>
      <c r="B49" s="335">
        <f>SUM(B50:B59)</f>
        <v>36</v>
      </c>
      <c r="C49" s="335">
        <f>SUM(C50:C59)</f>
        <v>0</v>
      </c>
      <c r="D49" s="335">
        <f>SUM(D50:D59)</f>
        <v>36</v>
      </c>
    </row>
    <row r="50" spans="1:4" s="321" customFormat="1" ht="21" customHeight="1">
      <c r="A50" s="340" t="s">
        <v>88</v>
      </c>
      <c r="B50" s="339">
        <f aca="true" t="shared" si="2" ref="B50:B59">C50+D50</f>
        <v>36</v>
      </c>
      <c r="C50" s="339"/>
      <c r="D50" s="339">
        <v>36</v>
      </c>
    </row>
    <row r="51" spans="1:4" s="321" customFormat="1" ht="21" customHeight="1">
      <c r="A51" s="339" t="s">
        <v>89</v>
      </c>
      <c r="B51" s="339">
        <f t="shared" si="2"/>
        <v>0</v>
      </c>
      <c r="C51" s="339"/>
      <c r="D51" s="339"/>
    </row>
    <row r="52" spans="1:4" s="321" customFormat="1" ht="21" customHeight="1">
      <c r="A52" s="338" t="s">
        <v>90</v>
      </c>
      <c r="B52" s="339">
        <f t="shared" si="2"/>
        <v>0</v>
      </c>
      <c r="C52" s="339"/>
      <c r="D52" s="339"/>
    </row>
    <row r="53" spans="1:4" s="321" customFormat="1" ht="21" customHeight="1">
      <c r="A53" s="338" t="s">
        <v>119</v>
      </c>
      <c r="B53" s="339">
        <f t="shared" si="2"/>
        <v>0</v>
      </c>
      <c r="C53" s="339"/>
      <c r="D53" s="339"/>
    </row>
    <row r="54" spans="1:4" s="321" customFormat="1" ht="21" customHeight="1">
      <c r="A54" s="338" t="s">
        <v>120</v>
      </c>
      <c r="B54" s="339">
        <f t="shared" si="2"/>
        <v>0</v>
      </c>
      <c r="C54" s="339"/>
      <c r="D54" s="339"/>
    </row>
    <row r="55" spans="1:4" s="321" customFormat="1" ht="21" customHeight="1">
      <c r="A55" s="340" t="s">
        <v>121</v>
      </c>
      <c r="B55" s="339">
        <f t="shared" si="2"/>
        <v>0</v>
      </c>
      <c r="C55" s="339"/>
      <c r="D55" s="339"/>
    </row>
    <row r="56" spans="1:4" s="321" customFormat="1" ht="21" customHeight="1">
      <c r="A56" s="340" t="s">
        <v>122</v>
      </c>
      <c r="B56" s="339">
        <f t="shared" si="2"/>
        <v>0</v>
      </c>
      <c r="C56" s="339"/>
      <c r="D56" s="339"/>
    </row>
    <row r="57" spans="1:4" s="321" customFormat="1" ht="21" customHeight="1">
      <c r="A57" s="340" t="s">
        <v>123</v>
      </c>
      <c r="B57" s="339">
        <f t="shared" si="2"/>
        <v>0</v>
      </c>
      <c r="C57" s="339"/>
      <c r="D57" s="339"/>
    </row>
    <row r="58" spans="1:4" s="321" customFormat="1" ht="21" customHeight="1">
      <c r="A58" s="338" t="s">
        <v>97</v>
      </c>
      <c r="B58" s="339">
        <f t="shared" si="2"/>
        <v>0</v>
      </c>
      <c r="C58" s="339"/>
      <c r="D58" s="339"/>
    </row>
    <row r="59" spans="1:4" s="321" customFormat="1" ht="21" customHeight="1">
      <c r="A59" s="340" t="s">
        <v>124</v>
      </c>
      <c r="B59" s="339">
        <f t="shared" si="2"/>
        <v>0</v>
      </c>
      <c r="C59" s="339"/>
      <c r="D59" s="339"/>
    </row>
    <row r="60" spans="1:4" s="320" customFormat="1" ht="21" customHeight="1">
      <c r="A60" s="337" t="s">
        <v>125</v>
      </c>
      <c r="B60" s="335">
        <f>SUM(B61:B70)</f>
        <v>567</v>
      </c>
      <c r="C60" s="335">
        <f>SUM(C61:C70)</f>
        <v>254</v>
      </c>
      <c r="D60" s="335">
        <f>SUM(D61:D70)</f>
        <v>313</v>
      </c>
    </row>
    <row r="61" spans="1:4" s="321" customFormat="1" ht="21" customHeight="1">
      <c r="A61" s="340" t="s">
        <v>88</v>
      </c>
      <c r="B61" s="339">
        <f aca="true" t="shared" si="3" ref="B61:B70">C61+D61</f>
        <v>254</v>
      </c>
      <c r="C61" s="339">
        <v>254</v>
      </c>
      <c r="D61" s="339"/>
    </row>
    <row r="62" spans="1:4" s="321" customFormat="1" ht="21" customHeight="1">
      <c r="A62" s="339" t="s">
        <v>89</v>
      </c>
      <c r="B62" s="339">
        <f t="shared" si="3"/>
        <v>0</v>
      </c>
      <c r="C62" s="339"/>
      <c r="D62" s="339"/>
    </row>
    <row r="63" spans="1:4" s="321" customFormat="1" ht="21" customHeight="1">
      <c r="A63" s="339" t="s">
        <v>90</v>
      </c>
      <c r="B63" s="339">
        <f t="shared" si="3"/>
        <v>0</v>
      </c>
      <c r="C63" s="339"/>
      <c r="D63" s="339"/>
    </row>
    <row r="64" spans="1:4" s="321" customFormat="1" ht="21" customHeight="1">
      <c r="A64" s="339" t="s">
        <v>126</v>
      </c>
      <c r="B64" s="339">
        <f t="shared" si="3"/>
        <v>20</v>
      </c>
      <c r="C64" s="339"/>
      <c r="D64" s="339">
        <v>20</v>
      </c>
    </row>
    <row r="65" spans="1:4" s="321" customFormat="1" ht="21" customHeight="1">
      <c r="A65" s="339" t="s">
        <v>127</v>
      </c>
      <c r="B65" s="339">
        <f t="shared" si="3"/>
        <v>50</v>
      </c>
      <c r="C65" s="339"/>
      <c r="D65" s="339">
        <v>50</v>
      </c>
    </row>
    <row r="66" spans="1:4" s="321" customFormat="1" ht="21" customHeight="1">
      <c r="A66" s="339" t="s">
        <v>128</v>
      </c>
      <c r="B66" s="339">
        <f t="shared" si="3"/>
        <v>0</v>
      </c>
      <c r="C66" s="339"/>
      <c r="D66" s="339"/>
    </row>
    <row r="67" spans="1:4" s="321" customFormat="1" ht="21" customHeight="1">
      <c r="A67" s="338" t="s">
        <v>129</v>
      </c>
      <c r="B67" s="339">
        <f t="shared" si="3"/>
        <v>43</v>
      </c>
      <c r="C67" s="339"/>
      <c r="D67" s="339">
        <v>43</v>
      </c>
    </row>
    <row r="68" spans="1:4" s="321" customFormat="1" ht="21" customHeight="1">
      <c r="A68" s="340" t="s">
        <v>130</v>
      </c>
      <c r="B68" s="339">
        <f t="shared" si="3"/>
        <v>200</v>
      </c>
      <c r="C68" s="339"/>
      <c r="D68" s="339">
        <v>200</v>
      </c>
    </row>
    <row r="69" spans="1:4" s="321" customFormat="1" ht="21" customHeight="1">
      <c r="A69" s="340" t="s">
        <v>97</v>
      </c>
      <c r="B69" s="339">
        <f t="shared" si="3"/>
        <v>0</v>
      </c>
      <c r="C69" s="339"/>
      <c r="D69" s="339"/>
    </row>
    <row r="70" spans="1:4" s="321" customFormat="1" ht="21" customHeight="1">
      <c r="A70" s="340" t="s">
        <v>131</v>
      </c>
      <c r="B70" s="339">
        <f t="shared" si="3"/>
        <v>0</v>
      </c>
      <c r="C70" s="339"/>
      <c r="D70" s="339"/>
    </row>
    <row r="71" spans="1:4" s="320" customFormat="1" ht="21" customHeight="1">
      <c r="A71" s="337" t="s">
        <v>132</v>
      </c>
      <c r="B71" s="335">
        <f>SUM(B72:B78)</f>
        <v>463</v>
      </c>
      <c r="C71" s="335">
        <f>SUM(C72:C78)</f>
        <v>0</v>
      </c>
      <c r="D71" s="335">
        <f>SUM(D72:D78)</f>
        <v>463</v>
      </c>
    </row>
    <row r="72" spans="1:4" s="321" customFormat="1" ht="21" customHeight="1">
      <c r="A72" s="338" t="s">
        <v>88</v>
      </c>
      <c r="B72" s="339">
        <f aca="true" t="shared" si="4" ref="B72:B78">C72+D72</f>
        <v>0</v>
      </c>
      <c r="C72" s="339"/>
      <c r="D72" s="339"/>
    </row>
    <row r="73" spans="1:4" s="321" customFormat="1" ht="21" customHeight="1">
      <c r="A73" s="338" t="s">
        <v>89</v>
      </c>
      <c r="B73" s="339">
        <f t="shared" si="4"/>
        <v>0</v>
      </c>
      <c r="C73" s="339"/>
      <c r="D73" s="339"/>
    </row>
    <row r="74" spans="1:4" s="321" customFormat="1" ht="21" customHeight="1">
      <c r="A74" s="340" t="s">
        <v>90</v>
      </c>
      <c r="B74" s="339">
        <f t="shared" si="4"/>
        <v>0</v>
      </c>
      <c r="C74" s="339"/>
      <c r="D74" s="339"/>
    </row>
    <row r="75" spans="1:4" s="321" customFormat="1" ht="21" customHeight="1">
      <c r="A75" s="338" t="s">
        <v>129</v>
      </c>
      <c r="B75" s="339">
        <f t="shared" si="4"/>
        <v>0</v>
      </c>
      <c r="C75" s="339"/>
      <c r="D75" s="339"/>
    </row>
    <row r="76" spans="1:4" s="321" customFormat="1" ht="21" customHeight="1">
      <c r="A76" s="340" t="s">
        <v>133</v>
      </c>
      <c r="B76" s="339">
        <f t="shared" si="4"/>
        <v>0</v>
      </c>
      <c r="C76" s="339"/>
      <c r="D76" s="339"/>
    </row>
    <row r="77" spans="1:4" s="321" customFormat="1" ht="21" customHeight="1">
      <c r="A77" s="340" t="s">
        <v>97</v>
      </c>
      <c r="B77" s="339">
        <f t="shared" si="4"/>
        <v>0</v>
      </c>
      <c r="C77" s="339"/>
      <c r="D77" s="339"/>
    </row>
    <row r="78" spans="1:4" s="321" customFormat="1" ht="21" customHeight="1">
      <c r="A78" s="340" t="s">
        <v>134</v>
      </c>
      <c r="B78" s="339">
        <f t="shared" si="4"/>
        <v>463</v>
      </c>
      <c r="C78" s="339"/>
      <c r="D78" s="339">
        <v>463</v>
      </c>
    </row>
    <row r="79" spans="1:4" s="320" customFormat="1" ht="21" customHeight="1">
      <c r="A79" s="341" t="s">
        <v>135</v>
      </c>
      <c r="B79" s="335">
        <f>SUM(B80:B87)</f>
        <v>48</v>
      </c>
      <c r="C79" s="335">
        <f>SUM(C80:C87)</f>
        <v>48</v>
      </c>
      <c r="D79" s="335">
        <f>SUM(D80:D87)</f>
        <v>0</v>
      </c>
    </row>
    <row r="80" spans="1:4" s="321" customFormat="1" ht="19.5" customHeight="1">
      <c r="A80" s="338" t="s">
        <v>88</v>
      </c>
      <c r="B80" s="339">
        <f aca="true" t="shared" si="5" ref="B80:B87">C80+D80</f>
        <v>48</v>
      </c>
      <c r="C80" s="339">
        <v>48</v>
      </c>
      <c r="D80" s="339"/>
    </row>
    <row r="81" spans="1:4" s="321" customFormat="1" ht="19.5" customHeight="1">
      <c r="A81" s="338" t="s">
        <v>89</v>
      </c>
      <c r="B81" s="339">
        <f t="shared" si="5"/>
        <v>0</v>
      </c>
      <c r="C81" s="339"/>
      <c r="D81" s="339"/>
    </row>
    <row r="82" spans="1:4" s="321" customFormat="1" ht="19.5" customHeight="1">
      <c r="A82" s="338" t="s">
        <v>90</v>
      </c>
      <c r="B82" s="339">
        <f t="shared" si="5"/>
        <v>0</v>
      </c>
      <c r="C82" s="339"/>
      <c r="D82" s="339"/>
    </row>
    <row r="83" spans="1:4" s="321" customFormat="1" ht="19.5" customHeight="1">
      <c r="A83" s="340" t="s">
        <v>136</v>
      </c>
      <c r="B83" s="339">
        <f t="shared" si="5"/>
        <v>0</v>
      </c>
      <c r="C83" s="339"/>
      <c r="D83" s="339"/>
    </row>
    <row r="84" spans="1:4" s="321" customFormat="1" ht="19.5" customHeight="1">
      <c r="A84" s="340" t="s">
        <v>137</v>
      </c>
      <c r="B84" s="339">
        <f t="shared" si="5"/>
        <v>0</v>
      </c>
      <c r="C84" s="339"/>
      <c r="D84" s="339"/>
    </row>
    <row r="85" spans="1:4" s="321" customFormat="1" ht="19.5" customHeight="1">
      <c r="A85" s="340" t="s">
        <v>129</v>
      </c>
      <c r="B85" s="339">
        <f t="shared" si="5"/>
        <v>0</v>
      </c>
      <c r="C85" s="339"/>
      <c r="D85" s="339"/>
    </row>
    <row r="86" spans="1:4" s="321" customFormat="1" ht="19.5" customHeight="1">
      <c r="A86" s="340" t="s">
        <v>97</v>
      </c>
      <c r="B86" s="339">
        <f t="shared" si="5"/>
        <v>0</v>
      </c>
      <c r="C86" s="339"/>
      <c r="D86" s="339"/>
    </row>
    <row r="87" spans="1:4" s="321" customFormat="1" ht="19.5" customHeight="1">
      <c r="A87" s="339" t="s">
        <v>138</v>
      </c>
      <c r="B87" s="339">
        <f t="shared" si="5"/>
        <v>0</v>
      </c>
      <c r="C87" s="339"/>
      <c r="D87" s="339"/>
    </row>
    <row r="88" spans="1:4" s="320" customFormat="1" ht="19.5" customHeight="1">
      <c r="A88" s="337" t="s">
        <v>139</v>
      </c>
      <c r="B88" s="335">
        <f>SUM(B89:B100)</f>
        <v>0</v>
      </c>
      <c r="C88" s="335">
        <f>SUM(C89:C100)</f>
        <v>0</v>
      </c>
      <c r="D88" s="335">
        <f>SUM(D89:D100)</f>
        <v>0</v>
      </c>
    </row>
    <row r="89" spans="1:4" s="321" customFormat="1" ht="19.5" customHeight="1">
      <c r="A89" s="338" t="s">
        <v>88</v>
      </c>
      <c r="B89" s="339">
        <f aca="true" t="shared" si="6" ref="B89:B100">C89+D89</f>
        <v>0</v>
      </c>
      <c r="C89" s="339"/>
      <c r="D89" s="339"/>
    </row>
    <row r="90" spans="1:4" s="321" customFormat="1" ht="19.5" customHeight="1">
      <c r="A90" s="340" t="s">
        <v>89</v>
      </c>
      <c r="B90" s="339">
        <f t="shared" si="6"/>
        <v>0</v>
      </c>
      <c r="C90" s="339"/>
      <c r="D90" s="339"/>
    </row>
    <row r="91" spans="1:4" s="321" customFormat="1" ht="19.5" customHeight="1">
      <c r="A91" s="340" t="s">
        <v>90</v>
      </c>
      <c r="B91" s="339">
        <f t="shared" si="6"/>
        <v>0</v>
      </c>
      <c r="C91" s="339"/>
      <c r="D91" s="339"/>
    </row>
    <row r="92" spans="1:4" s="321" customFormat="1" ht="19.5" customHeight="1">
      <c r="A92" s="338" t="s">
        <v>140</v>
      </c>
      <c r="B92" s="339">
        <f t="shared" si="6"/>
        <v>0</v>
      </c>
      <c r="C92" s="339"/>
      <c r="D92" s="339"/>
    </row>
    <row r="93" spans="1:4" s="321" customFormat="1" ht="19.5" customHeight="1">
      <c r="A93" s="338" t="s">
        <v>141</v>
      </c>
      <c r="B93" s="339">
        <f t="shared" si="6"/>
        <v>0</v>
      </c>
      <c r="C93" s="339"/>
      <c r="D93" s="339"/>
    </row>
    <row r="94" spans="1:4" s="321" customFormat="1" ht="19.5" customHeight="1">
      <c r="A94" s="338" t="s">
        <v>129</v>
      </c>
      <c r="B94" s="339">
        <f t="shared" si="6"/>
        <v>0</v>
      </c>
      <c r="C94" s="339"/>
      <c r="D94" s="339"/>
    </row>
    <row r="95" spans="1:4" s="321" customFormat="1" ht="19.5" customHeight="1">
      <c r="A95" s="338" t="s">
        <v>142</v>
      </c>
      <c r="B95" s="339">
        <f t="shared" si="6"/>
        <v>0</v>
      </c>
      <c r="C95" s="339"/>
      <c r="D95" s="339"/>
    </row>
    <row r="96" spans="1:4" s="321" customFormat="1" ht="19.5" customHeight="1">
      <c r="A96" s="338" t="s">
        <v>143</v>
      </c>
      <c r="B96" s="339">
        <f t="shared" si="6"/>
        <v>0</v>
      </c>
      <c r="C96" s="339"/>
      <c r="D96" s="339"/>
    </row>
    <row r="97" spans="1:4" s="321" customFormat="1" ht="19.5" customHeight="1">
      <c r="A97" s="338" t="s">
        <v>144</v>
      </c>
      <c r="B97" s="339">
        <f t="shared" si="6"/>
        <v>0</v>
      </c>
      <c r="C97" s="339"/>
      <c r="D97" s="339"/>
    </row>
    <row r="98" spans="1:4" s="321" customFormat="1" ht="19.5" customHeight="1">
      <c r="A98" s="338" t="s">
        <v>145</v>
      </c>
      <c r="B98" s="339">
        <f t="shared" si="6"/>
        <v>0</v>
      </c>
      <c r="C98" s="339"/>
      <c r="D98" s="339"/>
    </row>
    <row r="99" spans="1:4" s="321" customFormat="1" ht="19.5" customHeight="1">
      <c r="A99" s="340" t="s">
        <v>97</v>
      </c>
      <c r="B99" s="339">
        <f t="shared" si="6"/>
        <v>0</v>
      </c>
      <c r="C99" s="339"/>
      <c r="D99" s="339"/>
    </row>
    <row r="100" spans="1:4" s="321" customFormat="1" ht="19.5" customHeight="1">
      <c r="A100" s="340" t="s">
        <v>146</v>
      </c>
      <c r="B100" s="339">
        <f t="shared" si="6"/>
        <v>0</v>
      </c>
      <c r="C100" s="339"/>
      <c r="D100" s="339"/>
    </row>
    <row r="101" spans="1:4" s="320" customFormat="1" ht="19.5" customHeight="1">
      <c r="A101" s="335" t="s">
        <v>147</v>
      </c>
      <c r="B101" s="335">
        <f>SUM(B102:B109)</f>
        <v>302</v>
      </c>
      <c r="C101" s="335">
        <f>SUM(C102:C109)</f>
        <v>215</v>
      </c>
      <c r="D101" s="335">
        <f>SUM(D102:D109)</f>
        <v>87</v>
      </c>
    </row>
    <row r="102" spans="1:4" s="321" customFormat="1" ht="19.5" customHeight="1">
      <c r="A102" s="338" t="s">
        <v>88</v>
      </c>
      <c r="B102" s="339">
        <f aca="true" t="shared" si="7" ref="B102:B109">C102+D102</f>
        <v>215</v>
      </c>
      <c r="C102" s="339">
        <v>215</v>
      </c>
      <c r="D102" s="339"/>
    </row>
    <row r="103" spans="1:4" s="321" customFormat="1" ht="19.5" customHeight="1">
      <c r="A103" s="338" t="s">
        <v>89</v>
      </c>
      <c r="B103" s="339">
        <f t="shared" si="7"/>
        <v>67</v>
      </c>
      <c r="C103" s="339"/>
      <c r="D103" s="339">
        <v>67</v>
      </c>
    </row>
    <row r="104" spans="1:4" s="321" customFormat="1" ht="19.5" customHeight="1">
      <c r="A104" s="338" t="s">
        <v>90</v>
      </c>
      <c r="B104" s="339">
        <f t="shared" si="7"/>
        <v>0</v>
      </c>
      <c r="C104" s="339"/>
      <c r="D104" s="339"/>
    </row>
    <row r="105" spans="1:4" s="321" customFormat="1" ht="19.5" customHeight="1">
      <c r="A105" s="340" t="s">
        <v>148</v>
      </c>
      <c r="B105" s="339">
        <f t="shared" si="7"/>
        <v>0</v>
      </c>
      <c r="C105" s="339"/>
      <c r="D105" s="339"/>
    </row>
    <row r="106" spans="1:4" s="321" customFormat="1" ht="19.5" customHeight="1">
      <c r="A106" s="340" t="s">
        <v>149</v>
      </c>
      <c r="B106" s="339">
        <f t="shared" si="7"/>
        <v>0</v>
      </c>
      <c r="C106" s="339"/>
      <c r="D106" s="339"/>
    </row>
    <row r="107" spans="1:4" s="321" customFormat="1" ht="19.5" customHeight="1">
      <c r="A107" s="340" t="s">
        <v>150</v>
      </c>
      <c r="B107" s="339">
        <f t="shared" si="7"/>
        <v>0</v>
      </c>
      <c r="C107" s="339"/>
      <c r="D107" s="339"/>
    </row>
    <row r="108" spans="1:4" s="321" customFormat="1" ht="19.5" customHeight="1">
      <c r="A108" s="338" t="s">
        <v>97</v>
      </c>
      <c r="B108" s="339">
        <f t="shared" si="7"/>
        <v>0</v>
      </c>
      <c r="C108" s="339"/>
      <c r="D108" s="339"/>
    </row>
    <row r="109" spans="1:4" s="321" customFormat="1" ht="19.5" customHeight="1">
      <c r="A109" s="338" t="s">
        <v>151</v>
      </c>
      <c r="B109" s="339">
        <f t="shared" si="7"/>
        <v>20</v>
      </c>
      <c r="C109" s="339"/>
      <c r="D109" s="339">
        <v>20</v>
      </c>
    </row>
    <row r="110" spans="1:4" s="320" customFormat="1" ht="19.5" customHeight="1">
      <c r="A110" s="335" t="s">
        <v>152</v>
      </c>
      <c r="B110" s="335">
        <f>SUM(B111:B120)</f>
        <v>300</v>
      </c>
      <c r="C110" s="335">
        <f>SUM(C111:C120)</f>
        <v>200</v>
      </c>
      <c r="D110" s="335">
        <f>SUM(D111:D120)</f>
        <v>100</v>
      </c>
    </row>
    <row r="111" spans="1:4" s="321" customFormat="1" ht="19.5" customHeight="1">
      <c r="A111" s="338" t="s">
        <v>88</v>
      </c>
      <c r="B111" s="339">
        <f aca="true" t="shared" si="8" ref="B111:B120">C111+D111</f>
        <v>200</v>
      </c>
      <c r="C111" s="339">
        <v>200</v>
      </c>
      <c r="D111" s="339"/>
    </row>
    <row r="112" spans="1:4" s="321" customFormat="1" ht="19.5" customHeight="1">
      <c r="A112" s="338" t="s">
        <v>89</v>
      </c>
      <c r="B112" s="339">
        <f t="shared" si="8"/>
        <v>0</v>
      </c>
      <c r="C112" s="339"/>
      <c r="D112" s="339"/>
    </row>
    <row r="113" spans="1:4" s="321" customFormat="1" ht="19.5" customHeight="1">
      <c r="A113" s="338" t="s">
        <v>90</v>
      </c>
      <c r="B113" s="339">
        <f t="shared" si="8"/>
        <v>0</v>
      </c>
      <c r="C113" s="339"/>
      <c r="D113" s="339"/>
    </row>
    <row r="114" spans="1:4" s="321" customFormat="1" ht="19.5" customHeight="1">
      <c r="A114" s="340" t="s">
        <v>153</v>
      </c>
      <c r="B114" s="339">
        <f t="shared" si="8"/>
        <v>0</v>
      </c>
      <c r="C114" s="339"/>
      <c r="D114" s="339"/>
    </row>
    <row r="115" spans="1:4" s="321" customFormat="1" ht="19.5" customHeight="1">
      <c r="A115" s="340" t="s">
        <v>154</v>
      </c>
      <c r="B115" s="339">
        <f t="shared" si="8"/>
        <v>0</v>
      </c>
      <c r="C115" s="339"/>
      <c r="D115" s="339"/>
    </row>
    <row r="116" spans="1:4" s="321" customFormat="1" ht="19.5" customHeight="1">
      <c r="A116" s="340" t="s">
        <v>155</v>
      </c>
      <c r="B116" s="339">
        <f t="shared" si="8"/>
        <v>0</v>
      </c>
      <c r="C116" s="339"/>
      <c r="D116" s="339"/>
    </row>
    <row r="117" spans="1:4" s="321" customFormat="1" ht="21.75" customHeight="1">
      <c r="A117" s="338" t="s">
        <v>156</v>
      </c>
      <c r="B117" s="339">
        <f t="shared" si="8"/>
        <v>0</v>
      </c>
      <c r="C117" s="339"/>
      <c r="D117" s="339"/>
    </row>
    <row r="118" spans="1:4" s="321" customFormat="1" ht="21.75" customHeight="1">
      <c r="A118" s="338" t="s">
        <v>157</v>
      </c>
      <c r="B118" s="339">
        <f t="shared" si="8"/>
        <v>100</v>
      </c>
      <c r="C118" s="339"/>
      <c r="D118" s="339">
        <v>100</v>
      </c>
    </row>
    <row r="119" spans="1:4" s="321" customFormat="1" ht="21.75" customHeight="1">
      <c r="A119" s="338" t="s">
        <v>97</v>
      </c>
      <c r="B119" s="339">
        <f t="shared" si="8"/>
        <v>0</v>
      </c>
      <c r="C119" s="339"/>
      <c r="D119" s="339"/>
    </row>
    <row r="120" spans="1:4" s="321" customFormat="1" ht="21.75" customHeight="1">
      <c r="A120" s="340" t="s">
        <v>158</v>
      </c>
      <c r="B120" s="339">
        <f t="shared" si="8"/>
        <v>0</v>
      </c>
      <c r="C120" s="339"/>
      <c r="D120" s="339"/>
    </row>
    <row r="121" spans="1:4" s="320" customFormat="1" ht="21.75" customHeight="1">
      <c r="A121" s="341" t="s">
        <v>159</v>
      </c>
      <c r="B121" s="335">
        <f>SUM(B122:B132)</f>
        <v>0</v>
      </c>
      <c r="C121" s="335">
        <f>SUM(C122:C132)</f>
        <v>0</v>
      </c>
      <c r="D121" s="335">
        <f>SUM(D122:D132)</f>
        <v>0</v>
      </c>
    </row>
    <row r="122" spans="1:4" s="321" customFormat="1" ht="21.75" customHeight="1">
      <c r="A122" s="340" t="s">
        <v>88</v>
      </c>
      <c r="B122" s="339">
        <f aca="true" t="shared" si="9" ref="B122:B132">C122+D122</f>
        <v>0</v>
      </c>
      <c r="C122" s="339"/>
      <c r="D122" s="339"/>
    </row>
    <row r="123" spans="1:4" s="321" customFormat="1" ht="21.75" customHeight="1">
      <c r="A123" s="339" t="s">
        <v>89</v>
      </c>
      <c r="B123" s="339">
        <f t="shared" si="9"/>
        <v>0</v>
      </c>
      <c r="C123" s="339"/>
      <c r="D123" s="339"/>
    </row>
    <row r="124" spans="1:4" s="321" customFormat="1" ht="21.75" customHeight="1">
      <c r="A124" s="338" t="s">
        <v>90</v>
      </c>
      <c r="B124" s="339">
        <f t="shared" si="9"/>
        <v>0</v>
      </c>
      <c r="C124" s="339"/>
      <c r="D124" s="339"/>
    </row>
    <row r="125" spans="1:4" s="321" customFormat="1" ht="21.75" customHeight="1">
      <c r="A125" s="338" t="s">
        <v>160</v>
      </c>
      <c r="B125" s="339">
        <f t="shared" si="9"/>
        <v>0</v>
      </c>
      <c r="C125" s="339"/>
      <c r="D125" s="339"/>
    </row>
    <row r="126" spans="1:4" s="321" customFormat="1" ht="21.75" customHeight="1">
      <c r="A126" s="338" t="s">
        <v>161</v>
      </c>
      <c r="B126" s="339">
        <f t="shared" si="9"/>
        <v>0</v>
      </c>
      <c r="C126" s="339"/>
      <c r="D126" s="339"/>
    </row>
    <row r="127" spans="1:4" s="321" customFormat="1" ht="21.75" customHeight="1">
      <c r="A127" s="340" t="s">
        <v>162</v>
      </c>
      <c r="B127" s="339">
        <f t="shared" si="9"/>
        <v>0</v>
      </c>
      <c r="C127" s="339"/>
      <c r="D127" s="339"/>
    </row>
    <row r="128" spans="1:4" s="321" customFormat="1" ht="21.75" customHeight="1">
      <c r="A128" s="338" t="s">
        <v>163</v>
      </c>
      <c r="B128" s="339">
        <f t="shared" si="9"/>
        <v>0</v>
      </c>
      <c r="C128" s="339"/>
      <c r="D128" s="339"/>
    </row>
    <row r="129" spans="1:4" s="321" customFormat="1" ht="21.75" customHeight="1">
      <c r="A129" s="338" t="s">
        <v>164</v>
      </c>
      <c r="B129" s="339">
        <f t="shared" si="9"/>
        <v>0</v>
      </c>
      <c r="C129" s="339"/>
      <c r="D129" s="339"/>
    </row>
    <row r="130" spans="1:4" s="321" customFormat="1" ht="21.75" customHeight="1">
      <c r="A130" s="338" t="s">
        <v>165</v>
      </c>
      <c r="B130" s="339">
        <f t="shared" si="9"/>
        <v>0</v>
      </c>
      <c r="C130" s="339"/>
      <c r="D130" s="339"/>
    </row>
    <row r="131" spans="1:4" s="321" customFormat="1" ht="21.75" customHeight="1">
      <c r="A131" s="338" t="s">
        <v>97</v>
      </c>
      <c r="B131" s="339">
        <f t="shared" si="9"/>
        <v>0</v>
      </c>
      <c r="C131" s="339"/>
      <c r="D131" s="339"/>
    </row>
    <row r="132" spans="1:4" s="321" customFormat="1" ht="21.75" customHeight="1">
      <c r="A132" s="338" t="s">
        <v>166</v>
      </c>
      <c r="B132" s="339">
        <f t="shared" si="9"/>
        <v>0</v>
      </c>
      <c r="C132" s="339"/>
      <c r="D132" s="339"/>
    </row>
    <row r="133" spans="1:4" s="320" customFormat="1" ht="21.75" customHeight="1">
      <c r="A133" s="337" t="s">
        <v>167</v>
      </c>
      <c r="B133" s="335">
        <f>SUM(B134:B139)</f>
        <v>0</v>
      </c>
      <c r="C133" s="335">
        <f>SUM(C134:C139)</f>
        <v>0</v>
      </c>
      <c r="D133" s="335">
        <f>SUM(D134:D139)</f>
        <v>0</v>
      </c>
    </row>
    <row r="134" spans="1:4" s="321" customFormat="1" ht="21.75" customHeight="1">
      <c r="A134" s="338" t="s">
        <v>88</v>
      </c>
      <c r="B134" s="339">
        <f aca="true" t="shared" si="10" ref="B134:B139">C134+D134</f>
        <v>0</v>
      </c>
      <c r="C134" s="339"/>
      <c r="D134" s="339"/>
    </row>
    <row r="135" spans="1:4" s="321" customFormat="1" ht="21.75" customHeight="1">
      <c r="A135" s="338" t="s">
        <v>89</v>
      </c>
      <c r="B135" s="339">
        <f t="shared" si="10"/>
        <v>0</v>
      </c>
      <c r="C135" s="339"/>
      <c r="D135" s="339"/>
    </row>
    <row r="136" spans="1:4" s="321" customFormat="1" ht="21.75" customHeight="1">
      <c r="A136" s="340" t="s">
        <v>90</v>
      </c>
      <c r="B136" s="339">
        <f t="shared" si="10"/>
        <v>0</v>
      </c>
      <c r="C136" s="339"/>
      <c r="D136" s="339"/>
    </row>
    <row r="137" spans="1:4" s="321" customFormat="1" ht="21.75" customHeight="1">
      <c r="A137" s="340" t="s">
        <v>168</v>
      </c>
      <c r="B137" s="339">
        <f t="shared" si="10"/>
        <v>0</v>
      </c>
      <c r="C137" s="339"/>
      <c r="D137" s="339"/>
    </row>
    <row r="138" spans="1:4" s="321" customFormat="1" ht="21.75" customHeight="1">
      <c r="A138" s="340" t="s">
        <v>97</v>
      </c>
      <c r="B138" s="339">
        <f t="shared" si="10"/>
        <v>0</v>
      </c>
      <c r="C138" s="339"/>
      <c r="D138" s="339"/>
    </row>
    <row r="139" spans="1:4" s="321" customFormat="1" ht="21.75" customHeight="1">
      <c r="A139" s="339" t="s">
        <v>169</v>
      </c>
      <c r="B139" s="339">
        <f t="shared" si="10"/>
        <v>0</v>
      </c>
      <c r="C139" s="339"/>
      <c r="D139" s="339"/>
    </row>
    <row r="140" spans="1:4" s="320" customFormat="1" ht="21.75" customHeight="1">
      <c r="A140" s="337" t="s">
        <v>170</v>
      </c>
      <c r="B140" s="335">
        <f>SUM(B141:B147)</f>
        <v>0</v>
      </c>
      <c r="C140" s="335">
        <f>SUM(C141:C147)</f>
        <v>0</v>
      </c>
      <c r="D140" s="335">
        <f>SUM(D141:D147)</f>
        <v>0</v>
      </c>
    </row>
    <row r="141" spans="1:4" s="321" customFormat="1" ht="21.75" customHeight="1">
      <c r="A141" s="338" t="s">
        <v>88</v>
      </c>
      <c r="B141" s="339">
        <f aca="true" t="shared" si="11" ref="B141:B147">C141+D141</f>
        <v>0</v>
      </c>
      <c r="C141" s="339"/>
      <c r="D141" s="339"/>
    </row>
    <row r="142" spans="1:4" s="321" customFormat="1" ht="21.75" customHeight="1">
      <c r="A142" s="340" t="s">
        <v>89</v>
      </c>
      <c r="B142" s="339">
        <f t="shared" si="11"/>
        <v>0</v>
      </c>
      <c r="C142" s="339"/>
      <c r="D142" s="339"/>
    </row>
    <row r="143" spans="1:4" s="321" customFormat="1" ht="21.75" customHeight="1">
      <c r="A143" s="340" t="s">
        <v>90</v>
      </c>
      <c r="B143" s="339">
        <f t="shared" si="11"/>
        <v>0</v>
      </c>
      <c r="C143" s="339"/>
      <c r="D143" s="339"/>
    </row>
    <row r="144" spans="1:4" s="321" customFormat="1" ht="21.75" customHeight="1">
      <c r="A144" s="340" t="s">
        <v>171</v>
      </c>
      <c r="B144" s="339">
        <f t="shared" si="11"/>
        <v>0</v>
      </c>
      <c r="C144" s="339"/>
      <c r="D144" s="339"/>
    </row>
    <row r="145" spans="1:4" s="321" customFormat="1" ht="21.75" customHeight="1">
      <c r="A145" s="339" t="s">
        <v>172</v>
      </c>
      <c r="B145" s="339">
        <f t="shared" si="11"/>
        <v>0</v>
      </c>
      <c r="C145" s="339"/>
      <c r="D145" s="339"/>
    </row>
    <row r="146" spans="1:4" s="321" customFormat="1" ht="21.75" customHeight="1">
      <c r="A146" s="338" t="s">
        <v>97</v>
      </c>
      <c r="B146" s="339">
        <f t="shared" si="11"/>
        <v>0</v>
      </c>
      <c r="C146" s="339"/>
      <c r="D146" s="339"/>
    </row>
    <row r="147" spans="1:4" s="321" customFormat="1" ht="21.75" customHeight="1">
      <c r="A147" s="338" t="s">
        <v>173</v>
      </c>
      <c r="B147" s="339">
        <f t="shared" si="11"/>
        <v>0</v>
      </c>
      <c r="C147" s="339"/>
      <c r="D147" s="339"/>
    </row>
    <row r="148" spans="1:4" s="320" customFormat="1" ht="21.75" customHeight="1">
      <c r="A148" s="341" t="s">
        <v>174</v>
      </c>
      <c r="B148" s="335">
        <f>SUM(B149:B153)</f>
        <v>0</v>
      </c>
      <c r="C148" s="335">
        <f>SUM(C149:C153)</f>
        <v>0</v>
      </c>
      <c r="D148" s="335">
        <f>SUM(D149:D153)</f>
        <v>0</v>
      </c>
    </row>
    <row r="149" spans="1:4" s="321" customFormat="1" ht="21.75" customHeight="1">
      <c r="A149" s="340" t="s">
        <v>88</v>
      </c>
      <c r="B149" s="339">
        <f aca="true" t="shared" si="12" ref="B149:B153">C149+D149</f>
        <v>0</v>
      </c>
      <c r="C149" s="339"/>
      <c r="D149" s="339"/>
    </row>
    <row r="150" spans="1:4" s="321" customFormat="1" ht="21.75" customHeight="1">
      <c r="A150" s="340" t="s">
        <v>89</v>
      </c>
      <c r="B150" s="339">
        <f t="shared" si="12"/>
        <v>0</v>
      </c>
      <c r="C150" s="339"/>
      <c r="D150" s="339"/>
    </row>
    <row r="151" spans="1:4" s="321" customFormat="1" ht="21.75" customHeight="1">
      <c r="A151" s="338" t="s">
        <v>90</v>
      </c>
      <c r="B151" s="339">
        <f t="shared" si="12"/>
        <v>0</v>
      </c>
      <c r="C151" s="339"/>
      <c r="D151" s="339"/>
    </row>
    <row r="152" spans="1:4" s="321" customFormat="1" ht="21.75" customHeight="1">
      <c r="A152" s="338" t="s">
        <v>175</v>
      </c>
      <c r="B152" s="339">
        <f t="shared" si="12"/>
        <v>0</v>
      </c>
      <c r="C152" s="339"/>
      <c r="D152" s="339"/>
    </row>
    <row r="153" spans="1:4" s="321" customFormat="1" ht="21.75" customHeight="1">
      <c r="A153" s="338" t="s">
        <v>176</v>
      </c>
      <c r="B153" s="339">
        <f t="shared" si="12"/>
        <v>0</v>
      </c>
      <c r="C153" s="339"/>
      <c r="D153" s="339"/>
    </row>
    <row r="154" spans="1:4" s="320" customFormat="1" ht="21.75" customHeight="1">
      <c r="A154" s="341" t="s">
        <v>177</v>
      </c>
      <c r="B154" s="335">
        <f>SUM(B155:B160)</f>
        <v>0</v>
      </c>
      <c r="C154" s="335">
        <f>SUM(C155:C160)</f>
        <v>0</v>
      </c>
      <c r="D154" s="335">
        <f>SUM(D155:D160)</f>
        <v>0</v>
      </c>
    </row>
    <row r="155" spans="1:4" s="321" customFormat="1" ht="21.75" customHeight="1">
      <c r="A155" s="340" t="s">
        <v>88</v>
      </c>
      <c r="B155" s="339">
        <f aca="true" t="shared" si="13" ref="B155:B160">C155+D155</f>
        <v>0</v>
      </c>
      <c r="C155" s="339"/>
      <c r="D155" s="339"/>
    </row>
    <row r="156" spans="1:4" s="321" customFormat="1" ht="21.75" customHeight="1">
      <c r="A156" s="340" t="s">
        <v>89</v>
      </c>
      <c r="B156" s="339">
        <f t="shared" si="13"/>
        <v>0</v>
      </c>
      <c r="C156" s="339"/>
      <c r="D156" s="339"/>
    </row>
    <row r="157" spans="1:4" s="321" customFormat="1" ht="21.75" customHeight="1">
      <c r="A157" s="339" t="s">
        <v>90</v>
      </c>
      <c r="B157" s="339">
        <f t="shared" si="13"/>
        <v>0</v>
      </c>
      <c r="C157" s="339"/>
      <c r="D157" s="339"/>
    </row>
    <row r="158" spans="1:4" s="321" customFormat="1" ht="21.75" customHeight="1">
      <c r="A158" s="338" t="s">
        <v>102</v>
      </c>
      <c r="B158" s="339">
        <f t="shared" si="13"/>
        <v>0</v>
      </c>
      <c r="C158" s="339"/>
      <c r="D158" s="339"/>
    </row>
    <row r="159" spans="1:4" s="321" customFormat="1" ht="21.75" customHeight="1">
      <c r="A159" s="338" t="s">
        <v>97</v>
      </c>
      <c r="B159" s="339">
        <f t="shared" si="13"/>
        <v>0</v>
      </c>
      <c r="C159" s="339"/>
      <c r="D159" s="339"/>
    </row>
    <row r="160" spans="1:4" s="321" customFormat="1" ht="21.75" customHeight="1">
      <c r="A160" s="338" t="s">
        <v>178</v>
      </c>
      <c r="B160" s="339">
        <f t="shared" si="13"/>
        <v>0</v>
      </c>
      <c r="C160" s="339"/>
      <c r="D160" s="339"/>
    </row>
    <row r="161" spans="1:4" s="320" customFormat="1" ht="21.75" customHeight="1">
      <c r="A161" s="341" t="s">
        <v>179</v>
      </c>
      <c r="B161" s="335">
        <f>SUM(B162:B167)</f>
        <v>130</v>
      </c>
      <c r="C161" s="335">
        <f>SUM(C162:C167)</f>
        <v>125</v>
      </c>
      <c r="D161" s="335">
        <f>SUM(D162:D167)</f>
        <v>5</v>
      </c>
    </row>
    <row r="162" spans="1:4" s="321" customFormat="1" ht="21.75" customHeight="1">
      <c r="A162" s="340" t="s">
        <v>88</v>
      </c>
      <c r="B162" s="339">
        <f aca="true" t="shared" si="14" ref="B162:B167">C162+D162</f>
        <v>125</v>
      </c>
      <c r="C162" s="339">
        <v>125</v>
      </c>
      <c r="D162" s="339"/>
    </row>
    <row r="163" spans="1:4" s="321" customFormat="1" ht="21.75" customHeight="1">
      <c r="A163" s="340" t="s">
        <v>89</v>
      </c>
      <c r="B163" s="339">
        <f t="shared" si="14"/>
        <v>5</v>
      </c>
      <c r="C163" s="339"/>
      <c r="D163" s="339">
        <v>5</v>
      </c>
    </row>
    <row r="164" spans="1:4" s="321" customFormat="1" ht="21.75" customHeight="1">
      <c r="A164" s="338" t="s">
        <v>90</v>
      </c>
      <c r="B164" s="339">
        <f t="shared" si="14"/>
        <v>0</v>
      </c>
      <c r="C164" s="339"/>
      <c r="D164" s="339"/>
    </row>
    <row r="165" spans="1:4" s="321" customFormat="1" ht="21.75" customHeight="1">
      <c r="A165" s="338" t="s">
        <v>180</v>
      </c>
      <c r="B165" s="339">
        <f t="shared" si="14"/>
        <v>0</v>
      </c>
      <c r="C165" s="339"/>
      <c r="D165" s="339"/>
    </row>
    <row r="166" spans="1:4" s="321" customFormat="1" ht="21.75" customHeight="1">
      <c r="A166" s="340" t="s">
        <v>97</v>
      </c>
      <c r="B166" s="339">
        <f t="shared" si="14"/>
        <v>0</v>
      </c>
      <c r="C166" s="339"/>
      <c r="D166" s="339"/>
    </row>
    <row r="167" spans="1:4" s="321" customFormat="1" ht="21.75" customHeight="1">
      <c r="A167" s="340" t="s">
        <v>181</v>
      </c>
      <c r="B167" s="339">
        <f t="shared" si="14"/>
        <v>0</v>
      </c>
      <c r="C167" s="339"/>
      <c r="D167" s="339"/>
    </row>
    <row r="168" spans="1:4" s="320" customFormat="1" ht="21.75" customHeight="1">
      <c r="A168" s="341" t="s">
        <v>182</v>
      </c>
      <c r="B168" s="335">
        <f>SUM(B169:B174)</f>
        <v>33</v>
      </c>
      <c r="C168" s="335">
        <f>SUM(C169:C174)</f>
        <v>28</v>
      </c>
      <c r="D168" s="335">
        <f>SUM(D169:D174)</f>
        <v>5</v>
      </c>
    </row>
    <row r="169" spans="1:4" s="321" customFormat="1" ht="21.75" customHeight="1">
      <c r="A169" s="340" t="s">
        <v>88</v>
      </c>
      <c r="B169" s="339">
        <f aca="true" t="shared" si="15" ref="B169:B174">C169+D169</f>
        <v>28</v>
      </c>
      <c r="C169" s="339">
        <v>28</v>
      </c>
      <c r="D169" s="339"/>
    </row>
    <row r="170" spans="1:4" s="321" customFormat="1" ht="21.75" customHeight="1">
      <c r="A170" s="338" t="s">
        <v>89</v>
      </c>
      <c r="B170" s="339">
        <f t="shared" si="15"/>
        <v>5</v>
      </c>
      <c r="C170" s="339"/>
      <c r="D170" s="339">
        <v>5</v>
      </c>
    </row>
    <row r="171" spans="1:4" s="321" customFormat="1" ht="21.75" customHeight="1">
      <c r="A171" s="338" t="s">
        <v>90</v>
      </c>
      <c r="B171" s="339">
        <f t="shared" si="15"/>
        <v>0</v>
      </c>
      <c r="C171" s="339"/>
      <c r="D171" s="339"/>
    </row>
    <row r="172" spans="1:4" s="321" customFormat="1" ht="21.75" customHeight="1">
      <c r="A172" s="338" t="s">
        <v>183</v>
      </c>
      <c r="B172" s="339">
        <f t="shared" si="15"/>
        <v>0</v>
      </c>
      <c r="C172" s="339"/>
      <c r="D172" s="339"/>
    </row>
    <row r="173" spans="1:4" s="321" customFormat="1" ht="21.75" customHeight="1">
      <c r="A173" s="340" t="s">
        <v>97</v>
      </c>
      <c r="B173" s="339">
        <f t="shared" si="15"/>
        <v>0</v>
      </c>
      <c r="C173" s="339"/>
      <c r="D173" s="339"/>
    </row>
    <row r="174" spans="1:4" s="321" customFormat="1" ht="21.75" customHeight="1">
      <c r="A174" s="340" t="s">
        <v>184</v>
      </c>
      <c r="B174" s="339">
        <f t="shared" si="15"/>
        <v>0</v>
      </c>
      <c r="C174" s="339"/>
      <c r="D174" s="339"/>
    </row>
    <row r="175" spans="1:4" s="320" customFormat="1" ht="21.75" customHeight="1">
      <c r="A175" s="341" t="s">
        <v>185</v>
      </c>
      <c r="B175" s="335">
        <f>SUM(B176:B181)</f>
        <v>686</v>
      </c>
      <c r="C175" s="335">
        <f>SUM(C176:C181)</f>
        <v>0</v>
      </c>
      <c r="D175" s="335">
        <f>SUM(D176:D181)</f>
        <v>686</v>
      </c>
    </row>
    <row r="176" spans="1:4" s="321" customFormat="1" ht="21.75" customHeight="1">
      <c r="A176" s="338" t="s">
        <v>88</v>
      </c>
      <c r="B176" s="339">
        <f aca="true" t="shared" si="16" ref="B176:B181">C176+D176</f>
        <v>0</v>
      </c>
      <c r="C176" s="339"/>
      <c r="D176" s="339"/>
    </row>
    <row r="177" spans="1:4" s="321" customFormat="1" ht="21.75" customHeight="1">
      <c r="A177" s="338" t="s">
        <v>89</v>
      </c>
      <c r="B177" s="339">
        <f t="shared" si="16"/>
        <v>0</v>
      </c>
      <c r="C177" s="339"/>
      <c r="D177" s="339"/>
    </row>
    <row r="178" spans="1:4" s="321" customFormat="1" ht="21.75" customHeight="1">
      <c r="A178" s="338" t="s">
        <v>90</v>
      </c>
      <c r="B178" s="339">
        <f t="shared" si="16"/>
        <v>0</v>
      </c>
      <c r="C178" s="339"/>
      <c r="D178" s="339"/>
    </row>
    <row r="179" spans="1:4" s="321" customFormat="1" ht="21.75" customHeight="1">
      <c r="A179" s="338" t="s">
        <v>186</v>
      </c>
      <c r="B179" s="339">
        <f t="shared" si="16"/>
        <v>31</v>
      </c>
      <c r="C179" s="339"/>
      <c r="D179" s="339">
        <v>31</v>
      </c>
    </row>
    <row r="180" spans="1:4" s="321" customFormat="1" ht="21.75" customHeight="1">
      <c r="A180" s="338" t="s">
        <v>97</v>
      </c>
      <c r="B180" s="339">
        <f t="shared" si="16"/>
        <v>0</v>
      </c>
      <c r="C180" s="339"/>
      <c r="D180" s="339"/>
    </row>
    <row r="181" spans="1:4" s="321" customFormat="1" ht="21.75" customHeight="1">
      <c r="A181" s="340" t="s">
        <v>187</v>
      </c>
      <c r="B181" s="339">
        <f t="shared" si="16"/>
        <v>655</v>
      </c>
      <c r="C181" s="339"/>
      <c r="D181" s="339">
        <v>655</v>
      </c>
    </row>
    <row r="182" spans="1:4" s="320" customFormat="1" ht="21.75" customHeight="1">
      <c r="A182" s="341" t="s">
        <v>188</v>
      </c>
      <c r="B182" s="335">
        <f>SUM(B183:B188)</f>
        <v>78</v>
      </c>
      <c r="C182" s="335">
        <f>SUM(C183:C188)</f>
        <v>78</v>
      </c>
      <c r="D182" s="335">
        <f>SUM(D183:D188)</f>
        <v>0</v>
      </c>
    </row>
    <row r="183" spans="1:4" s="321" customFormat="1" ht="21.75" customHeight="1">
      <c r="A183" s="339" t="s">
        <v>88</v>
      </c>
      <c r="B183" s="339">
        <f aca="true" t="shared" si="17" ref="B183:B188">C183+D183</f>
        <v>78</v>
      </c>
      <c r="C183" s="339">
        <v>78</v>
      </c>
      <c r="D183" s="339"/>
    </row>
    <row r="184" spans="1:4" s="321" customFormat="1" ht="21.75" customHeight="1">
      <c r="A184" s="338" t="s">
        <v>89</v>
      </c>
      <c r="B184" s="339">
        <f t="shared" si="17"/>
        <v>0</v>
      </c>
      <c r="C184" s="339"/>
      <c r="D184" s="339"/>
    </row>
    <row r="185" spans="1:4" s="321" customFormat="1" ht="21.75" customHeight="1">
      <c r="A185" s="338" t="s">
        <v>90</v>
      </c>
      <c r="B185" s="339">
        <f t="shared" si="17"/>
        <v>0</v>
      </c>
      <c r="C185" s="339"/>
      <c r="D185" s="339"/>
    </row>
    <row r="186" spans="1:4" s="321" customFormat="1" ht="21.75" customHeight="1">
      <c r="A186" s="338" t="s">
        <v>189</v>
      </c>
      <c r="B186" s="339">
        <f t="shared" si="17"/>
        <v>0</v>
      </c>
      <c r="C186" s="339"/>
      <c r="D186" s="339"/>
    </row>
    <row r="187" spans="1:4" s="321" customFormat="1" ht="21.75" customHeight="1">
      <c r="A187" s="338" t="s">
        <v>97</v>
      </c>
      <c r="B187" s="339">
        <f t="shared" si="17"/>
        <v>0</v>
      </c>
      <c r="C187" s="339"/>
      <c r="D187" s="339"/>
    </row>
    <row r="188" spans="1:4" s="321" customFormat="1" ht="21.75" customHeight="1">
      <c r="A188" s="340" t="s">
        <v>190</v>
      </c>
      <c r="B188" s="339">
        <f t="shared" si="17"/>
        <v>0</v>
      </c>
      <c r="C188" s="339"/>
      <c r="D188" s="339"/>
    </row>
    <row r="189" spans="1:4" s="320" customFormat="1" ht="21.75" customHeight="1">
      <c r="A189" s="341" t="s">
        <v>191</v>
      </c>
      <c r="B189" s="335">
        <f>SUM(B190:B196)</f>
        <v>0</v>
      </c>
      <c r="C189" s="335">
        <f>SUM(C190:C196)</f>
        <v>0</v>
      </c>
      <c r="D189" s="335">
        <f>SUM(D190:D196)</f>
        <v>0</v>
      </c>
    </row>
    <row r="190" spans="1:4" s="321" customFormat="1" ht="21.75" customHeight="1">
      <c r="A190" s="340" t="s">
        <v>88</v>
      </c>
      <c r="B190" s="339">
        <f aca="true" t="shared" si="18" ref="B190:B196">C190+D190</f>
        <v>0</v>
      </c>
      <c r="C190" s="339"/>
      <c r="D190" s="339"/>
    </row>
    <row r="191" spans="1:4" s="321" customFormat="1" ht="21.75" customHeight="1">
      <c r="A191" s="338" t="s">
        <v>89</v>
      </c>
      <c r="B191" s="339">
        <f t="shared" si="18"/>
        <v>0</v>
      </c>
      <c r="C191" s="339"/>
      <c r="D191" s="339"/>
    </row>
    <row r="192" spans="1:4" s="321" customFormat="1" ht="21.75" customHeight="1">
      <c r="A192" s="338" t="s">
        <v>90</v>
      </c>
      <c r="B192" s="339">
        <f t="shared" si="18"/>
        <v>0</v>
      </c>
      <c r="C192" s="339"/>
      <c r="D192" s="339"/>
    </row>
    <row r="193" spans="1:4" s="321" customFormat="1" ht="21.75" customHeight="1">
      <c r="A193" s="338" t="s">
        <v>192</v>
      </c>
      <c r="B193" s="339">
        <f t="shared" si="18"/>
        <v>0</v>
      </c>
      <c r="C193" s="339"/>
      <c r="D193" s="339"/>
    </row>
    <row r="194" spans="1:4" s="321" customFormat="1" ht="21.75" customHeight="1">
      <c r="A194" s="338" t="s">
        <v>193</v>
      </c>
      <c r="B194" s="339">
        <f t="shared" si="18"/>
        <v>0</v>
      </c>
      <c r="C194" s="339"/>
      <c r="D194" s="339"/>
    </row>
    <row r="195" spans="1:4" s="321" customFormat="1" ht="21.75" customHeight="1">
      <c r="A195" s="338" t="s">
        <v>97</v>
      </c>
      <c r="B195" s="339">
        <f t="shared" si="18"/>
        <v>0</v>
      </c>
      <c r="C195" s="339"/>
      <c r="D195" s="339"/>
    </row>
    <row r="196" spans="1:4" s="321" customFormat="1" ht="21.75" customHeight="1">
      <c r="A196" s="340" t="s">
        <v>194</v>
      </c>
      <c r="B196" s="339">
        <f t="shared" si="18"/>
        <v>0</v>
      </c>
      <c r="C196" s="339"/>
      <c r="D196" s="339"/>
    </row>
    <row r="197" spans="1:4" s="320" customFormat="1" ht="21.75" customHeight="1">
      <c r="A197" s="341" t="s">
        <v>195</v>
      </c>
      <c r="B197" s="342">
        <f>SUM(B198:B202)</f>
        <v>0</v>
      </c>
      <c r="C197" s="342">
        <f>SUM(C198:C202)</f>
        <v>0</v>
      </c>
      <c r="D197" s="342">
        <f>SUM(D198:D202)</f>
        <v>0</v>
      </c>
    </row>
    <row r="198" spans="1:4" s="321" customFormat="1" ht="21.75" customHeight="1">
      <c r="A198" s="340" t="s">
        <v>88</v>
      </c>
      <c r="B198" s="339">
        <f aca="true" t="shared" si="19" ref="B198:B202">C198+D198</f>
        <v>0</v>
      </c>
      <c r="C198" s="339"/>
      <c r="D198" s="339"/>
    </row>
    <row r="199" spans="1:4" s="321" customFormat="1" ht="21.75" customHeight="1">
      <c r="A199" s="339" t="s">
        <v>89</v>
      </c>
      <c r="B199" s="339">
        <f t="shared" si="19"/>
        <v>0</v>
      </c>
      <c r="C199" s="339"/>
      <c r="D199" s="339"/>
    </row>
    <row r="200" spans="1:4" s="321" customFormat="1" ht="21.75" customHeight="1">
      <c r="A200" s="338" t="s">
        <v>90</v>
      </c>
      <c r="B200" s="339">
        <f t="shared" si="19"/>
        <v>0</v>
      </c>
      <c r="C200" s="339"/>
      <c r="D200" s="339"/>
    </row>
    <row r="201" spans="1:4" s="321" customFormat="1" ht="21.75" customHeight="1">
      <c r="A201" s="338" t="s">
        <v>97</v>
      </c>
      <c r="B201" s="339">
        <f t="shared" si="19"/>
        <v>0</v>
      </c>
      <c r="C201" s="339"/>
      <c r="D201" s="339"/>
    </row>
    <row r="202" spans="1:4" s="321" customFormat="1" ht="21.75" customHeight="1">
      <c r="A202" s="338" t="s">
        <v>196</v>
      </c>
      <c r="B202" s="339">
        <f t="shared" si="19"/>
        <v>0</v>
      </c>
      <c r="C202" s="339"/>
      <c r="D202" s="339"/>
    </row>
    <row r="203" spans="1:4" s="320" customFormat="1" ht="21.75" customHeight="1">
      <c r="A203" s="341" t="s">
        <v>197</v>
      </c>
      <c r="B203" s="343">
        <f>SUM(B204:B208)</f>
        <v>19</v>
      </c>
      <c r="C203" s="343">
        <f>SUM(C204:C208)</f>
        <v>0</v>
      </c>
      <c r="D203" s="343">
        <f>SUM(D204:D208)</f>
        <v>19</v>
      </c>
    </row>
    <row r="204" spans="1:4" s="321" customFormat="1" ht="21.75" customHeight="1">
      <c r="A204" s="340" t="s">
        <v>88</v>
      </c>
      <c r="B204" s="339">
        <f aca="true" t="shared" si="20" ref="B204:B208">C204+D204</f>
        <v>0</v>
      </c>
      <c r="C204" s="339"/>
      <c r="D204" s="339"/>
    </row>
    <row r="205" spans="1:4" s="321" customFormat="1" ht="21.75" customHeight="1">
      <c r="A205" s="340" t="s">
        <v>89</v>
      </c>
      <c r="B205" s="339">
        <f t="shared" si="20"/>
        <v>0</v>
      </c>
      <c r="C205" s="339"/>
      <c r="D205" s="339"/>
    </row>
    <row r="206" spans="1:4" s="321" customFormat="1" ht="21.75" customHeight="1">
      <c r="A206" s="338" t="s">
        <v>90</v>
      </c>
      <c r="B206" s="339">
        <f t="shared" si="20"/>
        <v>0</v>
      </c>
      <c r="C206" s="339"/>
      <c r="D206" s="339"/>
    </row>
    <row r="207" spans="1:4" s="321" customFormat="1" ht="21.75" customHeight="1">
      <c r="A207" s="338" t="s">
        <v>97</v>
      </c>
      <c r="B207" s="339">
        <f t="shared" si="20"/>
        <v>0</v>
      </c>
      <c r="C207" s="339"/>
      <c r="D207" s="339"/>
    </row>
    <row r="208" spans="1:4" s="321" customFormat="1" ht="21.75" customHeight="1">
      <c r="A208" s="338" t="s">
        <v>198</v>
      </c>
      <c r="B208" s="339">
        <f t="shared" si="20"/>
        <v>19</v>
      </c>
      <c r="C208" s="339"/>
      <c r="D208" s="339">
        <v>19</v>
      </c>
    </row>
    <row r="209" spans="1:4" s="320" customFormat="1" ht="21.75" customHeight="1">
      <c r="A209" s="337" t="s">
        <v>199</v>
      </c>
      <c r="B209" s="344">
        <f>SUM(B210:B215)</f>
        <v>0</v>
      </c>
      <c r="C209" s="344">
        <f>SUM(C210:C215)</f>
        <v>0</v>
      </c>
      <c r="D209" s="344">
        <f>SUM(D210:D215)</f>
        <v>0</v>
      </c>
    </row>
    <row r="210" spans="1:4" s="321" customFormat="1" ht="21.75" customHeight="1">
      <c r="A210" s="338" t="s">
        <v>88</v>
      </c>
      <c r="B210" s="339">
        <f aca="true" t="shared" si="21" ref="B210:B215">C210+D210</f>
        <v>0</v>
      </c>
      <c r="C210" s="339"/>
      <c r="D210" s="339"/>
    </row>
    <row r="211" spans="1:4" s="321" customFormat="1" ht="21.75" customHeight="1">
      <c r="A211" s="338" t="s">
        <v>89</v>
      </c>
      <c r="B211" s="339">
        <f t="shared" si="21"/>
        <v>0</v>
      </c>
      <c r="C211" s="339"/>
      <c r="D211" s="339"/>
    </row>
    <row r="212" spans="1:4" s="321" customFormat="1" ht="21.75" customHeight="1">
      <c r="A212" s="338" t="s">
        <v>90</v>
      </c>
      <c r="B212" s="339">
        <f t="shared" si="21"/>
        <v>0</v>
      </c>
      <c r="C212" s="339"/>
      <c r="D212" s="339"/>
    </row>
    <row r="213" spans="1:4" s="321" customFormat="1" ht="21.75" customHeight="1">
      <c r="A213" s="338" t="s">
        <v>200</v>
      </c>
      <c r="B213" s="339">
        <f t="shared" si="21"/>
        <v>0</v>
      </c>
      <c r="C213" s="339"/>
      <c r="D213" s="339"/>
    </row>
    <row r="214" spans="1:4" s="321" customFormat="1" ht="21.75" customHeight="1">
      <c r="A214" s="338" t="s">
        <v>97</v>
      </c>
      <c r="B214" s="339">
        <f t="shared" si="21"/>
        <v>0</v>
      </c>
      <c r="C214" s="339"/>
      <c r="D214" s="339"/>
    </row>
    <row r="215" spans="1:4" s="321" customFormat="1" ht="21.75" customHeight="1">
      <c r="A215" s="338" t="s">
        <v>201</v>
      </c>
      <c r="B215" s="339">
        <f t="shared" si="21"/>
        <v>0</v>
      </c>
      <c r="C215" s="339"/>
      <c r="D215" s="339"/>
    </row>
    <row r="216" spans="1:4" s="320" customFormat="1" ht="21.75" customHeight="1">
      <c r="A216" s="337" t="s">
        <v>202</v>
      </c>
      <c r="B216" s="343">
        <f>SUM(B217:B230)</f>
        <v>80</v>
      </c>
      <c r="C216" s="343">
        <f>SUM(C217:C230)</f>
        <v>60</v>
      </c>
      <c r="D216" s="343">
        <f>SUM(D217:D230)</f>
        <v>20</v>
      </c>
    </row>
    <row r="217" spans="1:4" s="321" customFormat="1" ht="21.75" customHeight="1">
      <c r="A217" s="338" t="s">
        <v>88</v>
      </c>
      <c r="B217" s="339">
        <f aca="true" t="shared" si="22" ref="B217:B230">C217+D217</f>
        <v>60</v>
      </c>
      <c r="C217" s="339">
        <v>60</v>
      </c>
      <c r="D217" s="339"/>
    </row>
    <row r="218" spans="1:4" s="321" customFormat="1" ht="21.75" customHeight="1">
      <c r="A218" s="338" t="s">
        <v>89</v>
      </c>
      <c r="B218" s="339">
        <f t="shared" si="22"/>
        <v>20</v>
      </c>
      <c r="C218" s="339"/>
      <c r="D218" s="339">
        <v>20</v>
      </c>
    </row>
    <row r="219" spans="1:4" s="321" customFormat="1" ht="21.75" customHeight="1">
      <c r="A219" s="338" t="s">
        <v>90</v>
      </c>
      <c r="B219" s="339">
        <f t="shared" si="22"/>
        <v>0</v>
      </c>
      <c r="C219" s="339"/>
      <c r="D219" s="339"/>
    </row>
    <row r="220" spans="1:4" s="321" customFormat="1" ht="21.75" customHeight="1">
      <c r="A220" s="338" t="s">
        <v>203</v>
      </c>
      <c r="B220" s="339">
        <f t="shared" si="22"/>
        <v>0</v>
      </c>
      <c r="C220" s="339"/>
      <c r="D220" s="339"/>
    </row>
    <row r="221" spans="1:4" s="321" customFormat="1" ht="21.75" customHeight="1">
      <c r="A221" s="338" t="s">
        <v>204</v>
      </c>
      <c r="B221" s="339">
        <f t="shared" si="22"/>
        <v>0</v>
      </c>
      <c r="C221" s="339"/>
      <c r="D221" s="339"/>
    </row>
    <row r="222" spans="1:4" s="321" customFormat="1" ht="21.75" customHeight="1">
      <c r="A222" s="338" t="s">
        <v>129</v>
      </c>
      <c r="B222" s="339">
        <f t="shared" si="22"/>
        <v>0</v>
      </c>
      <c r="C222" s="339"/>
      <c r="D222" s="339"/>
    </row>
    <row r="223" spans="1:4" s="321" customFormat="1" ht="21.75" customHeight="1">
      <c r="A223" s="338" t="s">
        <v>205</v>
      </c>
      <c r="B223" s="339">
        <f t="shared" si="22"/>
        <v>0</v>
      </c>
      <c r="C223" s="339"/>
      <c r="D223" s="339"/>
    </row>
    <row r="224" spans="1:4" s="321" customFormat="1" ht="21.75" customHeight="1">
      <c r="A224" s="338" t="s">
        <v>206</v>
      </c>
      <c r="B224" s="339">
        <f t="shared" si="22"/>
        <v>0</v>
      </c>
      <c r="C224" s="339"/>
      <c r="D224" s="339"/>
    </row>
    <row r="225" spans="1:4" s="321" customFormat="1" ht="21.75" customHeight="1">
      <c r="A225" s="338" t="s">
        <v>207</v>
      </c>
      <c r="B225" s="339">
        <f t="shared" si="22"/>
        <v>0</v>
      </c>
      <c r="C225" s="339"/>
      <c r="D225" s="339"/>
    </row>
    <row r="226" spans="1:4" s="321" customFormat="1" ht="21.75" customHeight="1">
      <c r="A226" s="338" t="s">
        <v>208</v>
      </c>
      <c r="B226" s="339">
        <f t="shared" si="22"/>
        <v>0</v>
      </c>
      <c r="C226" s="339"/>
      <c r="D226" s="339"/>
    </row>
    <row r="227" spans="1:4" s="321" customFormat="1" ht="21.75" customHeight="1">
      <c r="A227" s="338" t="s">
        <v>209</v>
      </c>
      <c r="B227" s="339">
        <f t="shared" si="22"/>
        <v>0</v>
      </c>
      <c r="C227" s="339"/>
      <c r="D227" s="339"/>
    </row>
    <row r="228" spans="1:4" s="321" customFormat="1" ht="21.75" customHeight="1">
      <c r="A228" s="338" t="s">
        <v>210</v>
      </c>
      <c r="B228" s="339">
        <f t="shared" si="22"/>
        <v>0</v>
      </c>
      <c r="C228" s="339"/>
      <c r="D228" s="339"/>
    </row>
    <row r="229" spans="1:4" s="321" customFormat="1" ht="21.75" customHeight="1">
      <c r="A229" s="338" t="s">
        <v>97</v>
      </c>
      <c r="B229" s="339">
        <f t="shared" si="22"/>
        <v>0</v>
      </c>
      <c r="C229" s="339"/>
      <c r="D229" s="339"/>
    </row>
    <row r="230" spans="1:4" s="321" customFormat="1" ht="21.75" customHeight="1">
      <c r="A230" s="338" t="s">
        <v>211</v>
      </c>
      <c r="B230" s="339">
        <f t="shared" si="22"/>
        <v>0</v>
      </c>
      <c r="C230" s="339"/>
      <c r="D230" s="339"/>
    </row>
    <row r="231" spans="1:4" s="320" customFormat="1" ht="21.75" customHeight="1">
      <c r="A231" s="337" t="s">
        <v>212</v>
      </c>
      <c r="B231" s="335">
        <f>SUM(B232:B233)</f>
        <v>0</v>
      </c>
      <c r="C231" s="335">
        <f>SUM(C232:C233)</f>
        <v>0</v>
      </c>
      <c r="D231" s="335">
        <f>SUM(D232:D233)</f>
        <v>0</v>
      </c>
    </row>
    <row r="232" spans="1:4" s="321" customFormat="1" ht="21.75" customHeight="1">
      <c r="A232" s="340" t="s">
        <v>213</v>
      </c>
      <c r="B232" s="339">
        <f aca="true" t="shared" si="23" ref="B232:B237">C232+D232</f>
        <v>0</v>
      </c>
      <c r="C232" s="339"/>
      <c r="D232" s="339"/>
    </row>
    <row r="233" spans="1:4" s="321" customFormat="1" ht="21.75" customHeight="1">
      <c r="A233" s="340" t="s">
        <v>214</v>
      </c>
      <c r="B233" s="339">
        <f t="shared" si="23"/>
        <v>0</v>
      </c>
      <c r="C233" s="339"/>
      <c r="D233" s="339"/>
    </row>
    <row r="234" spans="1:4" s="320" customFormat="1" ht="22.5" customHeight="1">
      <c r="A234" s="335" t="s">
        <v>215</v>
      </c>
      <c r="B234" s="335">
        <f>SUM(B235:B237)</f>
        <v>0</v>
      </c>
      <c r="C234" s="335">
        <f>SUM(C235:C237)</f>
        <v>0</v>
      </c>
      <c r="D234" s="335">
        <f>SUM(D235:D237)</f>
        <v>0</v>
      </c>
    </row>
    <row r="235" spans="1:4" s="321" customFormat="1" ht="21.75" customHeight="1">
      <c r="A235" s="338" t="s">
        <v>216</v>
      </c>
      <c r="B235" s="339">
        <f t="shared" si="23"/>
        <v>0</v>
      </c>
      <c r="C235" s="339"/>
      <c r="D235" s="339"/>
    </row>
    <row r="236" spans="1:4" s="321" customFormat="1" ht="21.75" customHeight="1">
      <c r="A236" s="338" t="s">
        <v>217</v>
      </c>
      <c r="B236" s="339">
        <f t="shared" si="23"/>
        <v>0</v>
      </c>
      <c r="C236" s="339"/>
      <c r="D236" s="339"/>
    </row>
    <row r="237" spans="1:4" s="321" customFormat="1" ht="21.75" customHeight="1">
      <c r="A237" s="338" t="s">
        <v>218</v>
      </c>
      <c r="B237" s="339">
        <f t="shared" si="23"/>
        <v>0</v>
      </c>
      <c r="C237" s="339"/>
      <c r="D237" s="339"/>
    </row>
    <row r="238" spans="1:4" s="320" customFormat="1" ht="22.5" customHeight="1">
      <c r="A238" s="335" t="s">
        <v>219</v>
      </c>
      <c r="B238" s="335">
        <f>SUM(B239,B249)</f>
        <v>12</v>
      </c>
      <c r="C238" s="335">
        <f>SUM(C239,C249)</f>
        <v>0</v>
      </c>
      <c r="D238" s="335">
        <f>SUM(D239,D249)</f>
        <v>12</v>
      </c>
    </row>
    <row r="239" spans="1:4" s="320" customFormat="1" ht="22.5" customHeight="1">
      <c r="A239" s="341" t="s">
        <v>220</v>
      </c>
      <c r="B239" s="335">
        <f>SUM(B240:B248)</f>
        <v>12</v>
      </c>
      <c r="C239" s="335">
        <f>SUM(C240:C248)</f>
        <v>0</v>
      </c>
      <c r="D239" s="335">
        <f>SUM(D240:D248)</f>
        <v>12</v>
      </c>
    </row>
    <row r="240" spans="1:4" s="321" customFormat="1" ht="21.75" customHeight="1">
      <c r="A240" s="340" t="s">
        <v>221</v>
      </c>
      <c r="B240" s="339">
        <f aca="true" t="shared" si="24" ref="B240:B249">C240+D240</f>
        <v>0</v>
      </c>
      <c r="C240" s="339"/>
      <c r="D240" s="339"/>
    </row>
    <row r="241" spans="1:4" s="321" customFormat="1" ht="21.75" customHeight="1">
      <c r="A241" s="338" t="s">
        <v>222</v>
      </c>
      <c r="B241" s="339">
        <f t="shared" si="24"/>
        <v>0</v>
      </c>
      <c r="C241" s="339"/>
      <c r="D241" s="339"/>
    </row>
    <row r="242" spans="1:4" s="321" customFormat="1" ht="21.75" customHeight="1">
      <c r="A242" s="338" t="s">
        <v>223</v>
      </c>
      <c r="B242" s="339">
        <f t="shared" si="24"/>
        <v>0</v>
      </c>
      <c r="C242" s="339"/>
      <c r="D242" s="339"/>
    </row>
    <row r="243" spans="1:4" s="321" customFormat="1" ht="21.75" customHeight="1">
      <c r="A243" s="338" t="s">
        <v>224</v>
      </c>
      <c r="B243" s="339">
        <f t="shared" si="24"/>
        <v>0</v>
      </c>
      <c r="C243" s="339"/>
      <c r="D243" s="339"/>
    </row>
    <row r="244" spans="1:4" s="321" customFormat="1" ht="21.75" customHeight="1">
      <c r="A244" s="340" t="s">
        <v>225</v>
      </c>
      <c r="B244" s="339">
        <f t="shared" si="24"/>
        <v>0</v>
      </c>
      <c r="C244" s="339"/>
      <c r="D244" s="339"/>
    </row>
    <row r="245" spans="1:4" s="321" customFormat="1" ht="21.75" customHeight="1">
      <c r="A245" s="340" t="s">
        <v>226</v>
      </c>
      <c r="B245" s="339">
        <f t="shared" si="24"/>
        <v>0</v>
      </c>
      <c r="C245" s="339"/>
      <c r="D245" s="339"/>
    </row>
    <row r="246" spans="1:4" s="321" customFormat="1" ht="19.5" customHeight="1">
      <c r="A246" s="340" t="s">
        <v>227</v>
      </c>
      <c r="B246" s="339">
        <f t="shared" si="24"/>
        <v>12</v>
      </c>
      <c r="C246" s="339"/>
      <c r="D246" s="339">
        <v>12</v>
      </c>
    </row>
    <row r="247" spans="1:4" s="321" customFormat="1" ht="19.5" customHeight="1">
      <c r="A247" s="340" t="s">
        <v>228</v>
      </c>
      <c r="B247" s="339">
        <f t="shared" si="24"/>
        <v>0</v>
      </c>
      <c r="C247" s="339"/>
      <c r="D247" s="339"/>
    </row>
    <row r="248" spans="1:4" s="321" customFormat="1" ht="19.5" customHeight="1">
      <c r="A248" s="340" t="s">
        <v>229</v>
      </c>
      <c r="B248" s="339">
        <f t="shared" si="24"/>
        <v>0</v>
      </c>
      <c r="C248" s="339"/>
      <c r="D248" s="339"/>
    </row>
    <row r="249" spans="1:4" s="322" customFormat="1" ht="19.5" customHeight="1">
      <c r="A249" s="345" t="s">
        <v>230</v>
      </c>
      <c r="B249" s="346">
        <f t="shared" si="24"/>
        <v>0</v>
      </c>
      <c r="C249" s="346"/>
      <c r="D249" s="346"/>
    </row>
    <row r="250" spans="1:4" s="320" customFormat="1" ht="22.5" customHeight="1">
      <c r="A250" s="335" t="s">
        <v>231</v>
      </c>
      <c r="B250" s="335">
        <f>SUM(B251,B254,B265,B272,B280,B289,B303,B313,B323,B331,B337)</f>
        <v>865</v>
      </c>
      <c r="C250" s="335">
        <f>SUM(C251,C254,C265,C272,C280,C289,C303,C313,C323,C331,C337)</f>
        <v>231</v>
      </c>
      <c r="D250" s="335">
        <f>SUM(D251,D254,D265,D272,D280,D289,D303,D313,D323,D331,D337)</f>
        <v>634</v>
      </c>
    </row>
    <row r="251" spans="1:4" s="320" customFormat="1" ht="22.5" customHeight="1">
      <c r="A251" s="337" t="s">
        <v>232</v>
      </c>
      <c r="B251" s="335">
        <f>SUM(B252:B253)</f>
        <v>0</v>
      </c>
      <c r="C251" s="335">
        <f>SUM(C252:C253)</f>
        <v>0</v>
      </c>
      <c r="D251" s="335">
        <f>SUM(D252:D253)</f>
        <v>0</v>
      </c>
    </row>
    <row r="252" spans="1:4" s="321" customFormat="1" ht="19.5" customHeight="1">
      <c r="A252" s="338" t="s">
        <v>233</v>
      </c>
      <c r="B252" s="339">
        <f aca="true" t="shared" si="25" ref="B252:B264">C252+D252</f>
        <v>0</v>
      </c>
      <c r="C252" s="339"/>
      <c r="D252" s="339"/>
    </row>
    <row r="253" spans="1:4" s="321" customFormat="1" ht="19.5" customHeight="1">
      <c r="A253" s="340" t="s">
        <v>234</v>
      </c>
      <c r="B253" s="339">
        <f t="shared" si="25"/>
        <v>0</v>
      </c>
      <c r="C253" s="339"/>
      <c r="D253" s="339"/>
    </row>
    <row r="254" spans="1:4" s="320" customFormat="1" ht="22.5" customHeight="1">
      <c r="A254" s="341" t="s">
        <v>235</v>
      </c>
      <c r="B254" s="335">
        <f>SUM(B255:B264)</f>
        <v>720</v>
      </c>
      <c r="C254" s="335">
        <f>SUM(C255:C264)</f>
        <v>111</v>
      </c>
      <c r="D254" s="335">
        <f>SUM(D255:D264)</f>
        <v>609</v>
      </c>
    </row>
    <row r="255" spans="1:4" s="321" customFormat="1" ht="19.5" customHeight="1">
      <c r="A255" s="340" t="s">
        <v>88</v>
      </c>
      <c r="B255" s="339">
        <f t="shared" si="25"/>
        <v>111</v>
      </c>
      <c r="C255" s="339">
        <v>111</v>
      </c>
      <c r="D255" s="339"/>
    </row>
    <row r="256" spans="1:4" s="321" customFormat="1" ht="19.5" customHeight="1">
      <c r="A256" s="340" t="s">
        <v>89</v>
      </c>
      <c r="B256" s="339">
        <f t="shared" si="25"/>
        <v>579</v>
      </c>
      <c r="C256" s="339"/>
      <c r="D256" s="339">
        <v>579</v>
      </c>
    </row>
    <row r="257" spans="1:4" s="321" customFormat="1" ht="19.5" customHeight="1">
      <c r="A257" s="340" t="s">
        <v>90</v>
      </c>
      <c r="B257" s="339">
        <f t="shared" si="25"/>
        <v>30</v>
      </c>
      <c r="C257" s="339"/>
      <c r="D257" s="339">
        <v>30</v>
      </c>
    </row>
    <row r="258" spans="1:4" s="321" customFormat="1" ht="19.5" customHeight="1">
      <c r="A258" s="340" t="s">
        <v>129</v>
      </c>
      <c r="B258" s="339">
        <f t="shared" si="25"/>
        <v>0</v>
      </c>
      <c r="C258" s="339"/>
      <c r="D258" s="339"/>
    </row>
    <row r="259" spans="1:4" s="321" customFormat="1" ht="19.5" customHeight="1">
      <c r="A259" s="340" t="s">
        <v>236</v>
      </c>
      <c r="B259" s="339">
        <f t="shared" si="25"/>
        <v>0</v>
      </c>
      <c r="C259" s="339"/>
      <c r="D259" s="339"/>
    </row>
    <row r="260" spans="1:4" s="321" customFormat="1" ht="19.5" customHeight="1">
      <c r="A260" s="340" t="s">
        <v>237</v>
      </c>
      <c r="B260" s="339">
        <f t="shared" si="25"/>
        <v>0</v>
      </c>
      <c r="C260" s="339"/>
      <c r="D260" s="339"/>
    </row>
    <row r="261" spans="1:4" s="321" customFormat="1" ht="19.5" customHeight="1">
      <c r="A261" s="340" t="s">
        <v>238</v>
      </c>
      <c r="B261" s="339">
        <f t="shared" si="25"/>
        <v>0</v>
      </c>
      <c r="C261" s="339"/>
      <c r="D261" s="339"/>
    </row>
    <row r="262" spans="1:4" s="321" customFormat="1" ht="19.5" customHeight="1">
      <c r="A262" s="340" t="s">
        <v>239</v>
      </c>
      <c r="B262" s="339">
        <f t="shared" si="25"/>
        <v>0</v>
      </c>
      <c r="C262" s="339"/>
      <c r="D262" s="339"/>
    </row>
    <row r="263" spans="1:4" s="321" customFormat="1" ht="19.5" customHeight="1">
      <c r="A263" s="340" t="s">
        <v>97</v>
      </c>
      <c r="B263" s="339">
        <f t="shared" si="25"/>
        <v>0</v>
      </c>
      <c r="C263" s="339"/>
      <c r="D263" s="339"/>
    </row>
    <row r="264" spans="1:4" s="321" customFormat="1" ht="19.5" customHeight="1">
      <c r="A264" s="340" t="s">
        <v>240</v>
      </c>
      <c r="B264" s="339">
        <f t="shared" si="25"/>
        <v>0</v>
      </c>
      <c r="C264" s="339"/>
      <c r="D264" s="339"/>
    </row>
    <row r="265" spans="1:4" s="320" customFormat="1" ht="21" customHeight="1">
      <c r="A265" s="337" t="s">
        <v>241</v>
      </c>
      <c r="B265" s="335">
        <f>SUM(B266:B271)</f>
        <v>0</v>
      </c>
      <c r="C265" s="335">
        <f>SUM(C266:C271)</f>
        <v>0</v>
      </c>
      <c r="D265" s="335">
        <f>SUM(D266:D271)</f>
        <v>0</v>
      </c>
    </row>
    <row r="266" spans="1:4" s="321" customFormat="1" ht="19.5" customHeight="1">
      <c r="A266" s="338" t="s">
        <v>88</v>
      </c>
      <c r="B266" s="339">
        <f aca="true" t="shared" si="26" ref="B266:B271">C266+D266</f>
        <v>0</v>
      </c>
      <c r="C266" s="339"/>
      <c r="D266" s="339"/>
    </row>
    <row r="267" spans="1:4" s="321" customFormat="1" ht="19.5" customHeight="1">
      <c r="A267" s="338" t="s">
        <v>89</v>
      </c>
      <c r="B267" s="339">
        <f t="shared" si="26"/>
        <v>0</v>
      </c>
      <c r="C267" s="339"/>
      <c r="D267" s="339"/>
    </row>
    <row r="268" spans="1:4" s="321" customFormat="1" ht="19.5" customHeight="1">
      <c r="A268" s="340" t="s">
        <v>90</v>
      </c>
      <c r="B268" s="339">
        <f t="shared" si="26"/>
        <v>0</v>
      </c>
      <c r="C268" s="339"/>
      <c r="D268" s="339"/>
    </row>
    <row r="269" spans="1:4" s="321" customFormat="1" ht="19.5" customHeight="1">
      <c r="A269" s="340" t="s">
        <v>242</v>
      </c>
      <c r="B269" s="339">
        <f t="shared" si="26"/>
        <v>0</v>
      </c>
      <c r="C269" s="339"/>
      <c r="D269" s="339"/>
    </row>
    <row r="270" spans="1:4" s="321" customFormat="1" ht="19.5" customHeight="1">
      <c r="A270" s="340" t="s">
        <v>97</v>
      </c>
      <c r="B270" s="339">
        <f t="shared" si="26"/>
        <v>0</v>
      </c>
      <c r="C270" s="339"/>
      <c r="D270" s="339"/>
    </row>
    <row r="271" spans="1:4" s="321" customFormat="1" ht="19.5" customHeight="1">
      <c r="A271" s="339" t="s">
        <v>243</v>
      </c>
      <c r="B271" s="339">
        <f t="shared" si="26"/>
        <v>0</v>
      </c>
      <c r="C271" s="339"/>
      <c r="D271" s="339"/>
    </row>
    <row r="272" spans="1:4" s="320" customFormat="1" ht="21" customHeight="1">
      <c r="A272" s="337" t="s">
        <v>244</v>
      </c>
      <c r="B272" s="335">
        <f>SUM(B273:B279)</f>
        <v>0</v>
      </c>
      <c r="C272" s="335">
        <f>SUM(C273:C279)</f>
        <v>0</v>
      </c>
      <c r="D272" s="335">
        <f>SUM(D273:D279)</f>
        <v>0</v>
      </c>
    </row>
    <row r="273" spans="1:4" s="321" customFormat="1" ht="19.5" customHeight="1">
      <c r="A273" s="338" t="s">
        <v>88</v>
      </c>
      <c r="B273" s="339">
        <f aca="true" t="shared" si="27" ref="B273:B279">C273+D273</f>
        <v>0</v>
      </c>
      <c r="C273" s="339"/>
      <c r="D273" s="339"/>
    </row>
    <row r="274" spans="1:4" s="321" customFormat="1" ht="19.5" customHeight="1">
      <c r="A274" s="338" t="s">
        <v>89</v>
      </c>
      <c r="B274" s="339">
        <f t="shared" si="27"/>
        <v>0</v>
      </c>
      <c r="C274" s="339"/>
      <c r="D274" s="339"/>
    </row>
    <row r="275" spans="1:4" s="321" customFormat="1" ht="19.5" customHeight="1">
      <c r="A275" s="340" t="s">
        <v>90</v>
      </c>
      <c r="B275" s="339">
        <f t="shared" si="27"/>
        <v>0</v>
      </c>
      <c r="C275" s="339"/>
      <c r="D275" s="339"/>
    </row>
    <row r="276" spans="1:4" s="321" customFormat="1" ht="19.5" customHeight="1">
      <c r="A276" s="340" t="s">
        <v>245</v>
      </c>
      <c r="B276" s="339">
        <f t="shared" si="27"/>
        <v>0</v>
      </c>
      <c r="C276" s="339"/>
      <c r="D276" s="339"/>
    </row>
    <row r="277" spans="1:4" s="321" customFormat="1" ht="19.5" customHeight="1">
      <c r="A277" s="340" t="s">
        <v>246</v>
      </c>
      <c r="B277" s="339">
        <f t="shared" si="27"/>
        <v>0</v>
      </c>
      <c r="C277" s="339"/>
      <c r="D277" s="339"/>
    </row>
    <row r="278" spans="1:4" s="321" customFormat="1" ht="19.5" customHeight="1">
      <c r="A278" s="340" t="s">
        <v>97</v>
      </c>
      <c r="B278" s="339">
        <f t="shared" si="27"/>
        <v>0</v>
      </c>
      <c r="C278" s="339"/>
      <c r="D278" s="339"/>
    </row>
    <row r="279" spans="1:4" s="321" customFormat="1" ht="19.5" customHeight="1">
      <c r="A279" s="340" t="s">
        <v>247</v>
      </c>
      <c r="B279" s="339">
        <f t="shared" si="27"/>
        <v>0</v>
      </c>
      <c r="C279" s="339"/>
      <c r="D279" s="339"/>
    </row>
    <row r="280" spans="1:4" s="320" customFormat="1" ht="21" customHeight="1">
      <c r="A280" s="335" t="s">
        <v>248</v>
      </c>
      <c r="B280" s="335">
        <f>SUM(B281:B288)</f>
        <v>0</v>
      </c>
      <c r="C280" s="335">
        <f>SUM(C281:C288)</f>
        <v>0</v>
      </c>
      <c r="D280" s="335">
        <f>SUM(D281:D288)</f>
        <v>0</v>
      </c>
    </row>
    <row r="281" spans="1:4" s="321" customFormat="1" ht="19.5" customHeight="1">
      <c r="A281" s="338" t="s">
        <v>88</v>
      </c>
      <c r="B281" s="339">
        <f aca="true" t="shared" si="28" ref="B281:B288">C281+D281</f>
        <v>0</v>
      </c>
      <c r="C281" s="339"/>
      <c r="D281" s="339"/>
    </row>
    <row r="282" spans="1:4" s="321" customFormat="1" ht="19.5" customHeight="1">
      <c r="A282" s="338" t="s">
        <v>89</v>
      </c>
      <c r="B282" s="339">
        <f t="shared" si="28"/>
        <v>0</v>
      </c>
      <c r="C282" s="339"/>
      <c r="D282" s="339"/>
    </row>
    <row r="283" spans="1:4" s="321" customFormat="1" ht="19.5" customHeight="1">
      <c r="A283" s="338" t="s">
        <v>90</v>
      </c>
      <c r="B283" s="339">
        <f t="shared" si="28"/>
        <v>0</v>
      </c>
      <c r="C283" s="339"/>
      <c r="D283" s="339"/>
    </row>
    <row r="284" spans="1:4" s="321" customFormat="1" ht="19.5" customHeight="1">
      <c r="A284" s="340" t="s">
        <v>249</v>
      </c>
      <c r="B284" s="339">
        <f t="shared" si="28"/>
        <v>0</v>
      </c>
      <c r="C284" s="339"/>
      <c r="D284" s="339"/>
    </row>
    <row r="285" spans="1:4" s="321" customFormat="1" ht="19.5" customHeight="1">
      <c r="A285" s="340" t="s">
        <v>250</v>
      </c>
      <c r="B285" s="339">
        <f t="shared" si="28"/>
        <v>0</v>
      </c>
      <c r="C285" s="339"/>
      <c r="D285" s="339"/>
    </row>
    <row r="286" spans="1:4" s="321" customFormat="1" ht="19.5" customHeight="1">
      <c r="A286" s="340" t="s">
        <v>251</v>
      </c>
      <c r="B286" s="339">
        <f t="shared" si="28"/>
        <v>0</v>
      </c>
      <c r="C286" s="339"/>
      <c r="D286" s="339"/>
    </row>
    <row r="287" spans="1:4" s="321" customFormat="1" ht="19.5" customHeight="1">
      <c r="A287" s="338" t="s">
        <v>97</v>
      </c>
      <c r="B287" s="339">
        <f t="shared" si="28"/>
        <v>0</v>
      </c>
      <c r="C287" s="339"/>
      <c r="D287" s="339"/>
    </row>
    <row r="288" spans="1:4" s="321" customFormat="1" ht="19.5" customHeight="1">
      <c r="A288" s="338" t="s">
        <v>252</v>
      </c>
      <c r="B288" s="339">
        <f t="shared" si="28"/>
        <v>0</v>
      </c>
      <c r="C288" s="339"/>
      <c r="D288" s="339"/>
    </row>
    <row r="289" spans="1:4" s="320" customFormat="1" ht="21" customHeight="1">
      <c r="A289" s="337" t="s">
        <v>253</v>
      </c>
      <c r="B289" s="335">
        <f>SUM(B290:B302)</f>
        <v>80</v>
      </c>
      <c r="C289" s="335">
        <f>SUM(C290:C302)</f>
        <v>58</v>
      </c>
      <c r="D289" s="335">
        <f>SUM(D290:D302)</f>
        <v>22</v>
      </c>
    </row>
    <row r="290" spans="1:4" s="321" customFormat="1" ht="19.5" customHeight="1">
      <c r="A290" s="340" t="s">
        <v>88</v>
      </c>
      <c r="B290" s="339">
        <f aca="true" t="shared" si="29" ref="B290:B302">C290+D290</f>
        <v>58</v>
      </c>
      <c r="C290" s="339">
        <v>58</v>
      </c>
      <c r="D290" s="339"/>
    </row>
    <row r="291" spans="1:4" s="321" customFormat="1" ht="19.5" customHeight="1">
      <c r="A291" s="340" t="s">
        <v>89</v>
      </c>
      <c r="B291" s="339">
        <f t="shared" si="29"/>
        <v>2</v>
      </c>
      <c r="C291" s="339"/>
      <c r="D291" s="339">
        <v>2</v>
      </c>
    </row>
    <row r="292" spans="1:4" s="321" customFormat="1" ht="19.5" customHeight="1">
      <c r="A292" s="340" t="s">
        <v>90</v>
      </c>
      <c r="B292" s="339">
        <f t="shared" si="29"/>
        <v>0</v>
      </c>
      <c r="C292" s="339"/>
      <c r="D292" s="339"/>
    </row>
    <row r="293" spans="1:4" s="321" customFormat="1" ht="19.5" customHeight="1">
      <c r="A293" s="339" t="s">
        <v>254</v>
      </c>
      <c r="B293" s="339">
        <f t="shared" si="29"/>
        <v>0</v>
      </c>
      <c r="C293" s="339"/>
      <c r="D293" s="339"/>
    </row>
    <row r="294" spans="1:4" s="321" customFormat="1" ht="19.5" customHeight="1">
      <c r="A294" s="338" t="s">
        <v>255</v>
      </c>
      <c r="B294" s="339">
        <f t="shared" si="29"/>
        <v>0</v>
      </c>
      <c r="C294" s="339"/>
      <c r="D294" s="339"/>
    </row>
    <row r="295" spans="1:4" s="321" customFormat="1" ht="19.5" customHeight="1">
      <c r="A295" s="338" t="s">
        <v>256</v>
      </c>
      <c r="B295" s="339">
        <f t="shared" si="29"/>
        <v>10</v>
      </c>
      <c r="C295" s="339"/>
      <c r="D295" s="339">
        <v>10</v>
      </c>
    </row>
    <row r="296" spans="1:4" s="321" customFormat="1" ht="19.5" customHeight="1">
      <c r="A296" s="338" t="s">
        <v>257</v>
      </c>
      <c r="B296" s="339">
        <f t="shared" si="29"/>
        <v>0</v>
      </c>
      <c r="C296" s="339"/>
      <c r="D296" s="339"/>
    </row>
    <row r="297" spans="1:4" s="321" customFormat="1" ht="19.5" customHeight="1">
      <c r="A297" s="340" t="s">
        <v>258</v>
      </c>
      <c r="B297" s="339">
        <f t="shared" si="29"/>
        <v>0</v>
      </c>
      <c r="C297" s="339"/>
      <c r="D297" s="339"/>
    </row>
    <row r="298" spans="1:4" s="321" customFormat="1" ht="19.5" customHeight="1">
      <c r="A298" s="340" t="s">
        <v>259</v>
      </c>
      <c r="B298" s="339">
        <f t="shared" si="29"/>
        <v>0</v>
      </c>
      <c r="C298" s="339"/>
      <c r="D298" s="339"/>
    </row>
    <row r="299" spans="1:4" s="321" customFormat="1" ht="19.5" customHeight="1">
      <c r="A299" s="340" t="s">
        <v>260</v>
      </c>
      <c r="B299" s="339">
        <f t="shared" si="29"/>
        <v>10</v>
      </c>
      <c r="C299" s="339"/>
      <c r="D299" s="339">
        <v>10</v>
      </c>
    </row>
    <row r="300" spans="1:4" s="321" customFormat="1" ht="19.5" customHeight="1">
      <c r="A300" s="340" t="s">
        <v>129</v>
      </c>
      <c r="B300" s="339">
        <f t="shared" si="29"/>
        <v>0</v>
      </c>
      <c r="C300" s="339"/>
      <c r="D300" s="339"/>
    </row>
    <row r="301" spans="1:4" s="321" customFormat="1" ht="19.5" customHeight="1">
      <c r="A301" s="340" t="s">
        <v>97</v>
      </c>
      <c r="B301" s="339">
        <f t="shared" si="29"/>
        <v>0</v>
      </c>
      <c r="C301" s="339"/>
      <c r="D301" s="339"/>
    </row>
    <row r="302" spans="1:4" s="321" customFormat="1" ht="19.5" customHeight="1">
      <c r="A302" s="338" t="s">
        <v>261</v>
      </c>
      <c r="B302" s="339">
        <f t="shared" si="29"/>
        <v>0</v>
      </c>
      <c r="C302" s="339"/>
      <c r="D302" s="339"/>
    </row>
    <row r="303" spans="1:4" s="320" customFormat="1" ht="21" customHeight="1">
      <c r="A303" s="337" t="s">
        <v>262</v>
      </c>
      <c r="B303" s="335">
        <f>SUM(B304:B312)</f>
        <v>0</v>
      </c>
      <c r="C303" s="335">
        <f>SUM(C304:C312)</f>
        <v>0</v>
      </c>
      <c r="D303" s="335">
        <f>SUM(D304:D312)</f>
        <v>0</v>
      </c>
    </row>
    <row r="304" spans="1:4" s="321" customFormat="1" ht="19.5" customHeight="1">
      <c r="A304" s="338" t="s">
        <v>88</v>
      </c>
      <c r="B304" s="339">
        <f aca="true" t="shared" si="30" ref="B304:B312">C304+D304</f>
        <v>0</v>
      </c>
      <c r="C304" s="339"/>
      <c r="D304" s="339"/>
    </row>
    <row r="305" spans="1:4" s="321" customFormat="1" ht="19.5" customHeight="1">
      <c r="A305" s="340" t="s">
        <v>89</v>
      </c>
      <c r="B305" s="339">
        <f t="shared" si="30"/>
        <v>0</v>
      </c>
      <c r="C305" s="339"/>
      <c r="D305" s="339"/>
    </row>
    <row r="306" spans="1:4" s="321" customFormat="1" ht="19.5" customHeight="1">
      <c r="A306" s="340" t="s">
        <v>90</v>
      </c>
      <c r="B306" s="339">
        <f t="shared" si="30"/>
        <v>0</v>
      </c>
      <c r="C306" s="339"/>
      <c r="D306" s="339"/>
    </row>
    <row r="307" spans="1:4" s="321" customFormat="1" ht="19.5" customHeight="1">
      <c r="A307" s="340" t="s">
        <v>263</v>
      </c>
      <c r="B307" s="339">
        <f t="shared" si="30"/>
        <v>0</v>
      </c>
      <c r="C307" s="339"/>
      <c r="D307" s="339"/>
    </row>
    <row r="308" spans="1:4" s="321" customFormat="1" ht="19.5" customHeight="1">
      <c r="A308" s="339" t="s">
        <v>264</v>
      </c>
      <c r="B308" s="339">
        <f t="shared" si="30"/>
        <v>0</v>
      </c>
      <c r="C308" s="339"/>
      <c r="D308" s="339"/>
    </row>
    <row r="309" spans="1:4" s="321" customFormat="1" ht="19.5" customHeight="1">
      <c r="A309" s="338" t="s">
        <v>265</v>
      </c>
      <c r="B309" s="339">
        <f t="shared" si="30"/>
        <v>0</v>
      </c>
      <c r="C309" s="339"/>
      <c r="D309" s="339"/>
    </row>
    <row r="310" spans="1:4" s="321" customFormat="1" ht="19.5" customHeight="1">
      <c r="A310" s="338" t="s">
        <v>129</v>
      </c>
      <c r="B310" s="339">
        <f t="shared" si="30"/>
        <v>0</v>
      </c>
      <c r="C310" s="339"/>
      <c r="D310" s="339"/>
    </row>
    <row r="311" spans="1:4" s="321" customFormat="1" ht="19.5" customHeight="1">
      <c r="A311" s="338" t="s">
        <v>97</v>
      </c>
      <c r="B311" s="339">
        <f t="shared" si="30"/>
        <v>0</v>
      </c>
      <c r="C311" s="339"/>
      <c r="D311" s="339"/>
    </row>
    <row r="312" spans="1:4" s="321" customFormat="1" ht="19.5" customHeight="1">
      <c r="A312" s="338" t="s">
        <v>266</v>
      </c>
      <c r="B312" s="339">
        <f t="shared" si="30"/>
        <v>0</v>
      </c>
      <c r="C312" s="339"/>
      <c r="D312" s="339"/>
    </row>
    <row r="313" spans="1:4" s="320" customFormat="1" ht="21" customHeight="1">
      <c r="A313" s="341" t="s">
        <v>267</v>
      </c>
      <c r="B313" s="335">
        <f>SUM(B314:B322)</f>
        <v>0</v>
      </c>
      <c r="C313" s="335">
        <f>SUM(C314:C322)</f>
        <v>0</v>
      </c>
      <c r="D313" s="335">
        <f>SUM(D314:D322)</f>
        <v>0</v>
      </c>
    </row>
    <row r="314" spans="1:4" s="321" customFormat="1" ht="19.5" customHeight="1">
      <c r="A314" s="340" t="s">
        <v>88</v>
      </c>
      <c r="B314" s="339">
        <f aca="true" t="shared" si="31" ref="B314:B322">C314+D314</f>
        <v>0</v>
      </c>
      <c r="C314" s="339"/>
      <c r="D314" s="339"/>
    </row>
    <row r="315" spans="1:4" s="321" customFormat="1" ht="19.5" customHeight="1">
      <c r="A315" s="340" t="s">
        <v>89</v>
      </c>
      <c r="B315" s="339">
        <f t="shared" si="31"/>
        <v>0</v>
      </c>
      <c r="C315" s="339"/>
      <c r="D315" s="339"/>
    </row>
    <row r="316" spans="1:4" s="321" customFormat="1" ht="19.5" customHeight="1">
      <c r="A316" s="338" t="s">
        <v>90</v>
      </c>
      <c r="B316" s="339">
        <f t="shared" si="31"/>
        <v>0</v>
      </c>
      <c r="C316" s="339"/>
      <c r="D316" s="339"/>
    </row>
    <row r="317" spans="1:4" s="321" customFormat="1" ht="19.5" customHeight="1">
      <c r="A317" s="338" t="s">
        <v>268</v>
      </c>
      <c r="B317" s="339">
        <f t="shared" si="31"/>
        <v>0</v>
      </c>
      <c r="C317" s="339"/>
      <c r="D317" s="339"/>
    </row>
    <row r="318" spans="1:4" s="321" customFormat="1" ht="19.5" customHeight="1">
      <c r="A318" s="338" t="s">
        <v>269</v>
      </c>
      <c r="B318" s="339">
        <f t="shared" si="31"/>
        <v>0</v>
      </c>
      <c r="C318" s="339"/>
      <c r="D318" s="339"/>
    </row>
    <row r="319" spans="1:4" s="321" customFormat="1" ht="19.5" customHeight="1">
      <c r="A319" s="340" t="s">
        <v>270</v>
      </c>
      <c r="B319" s="339">
        <f t="shared" si="31"/>
        <v>0</v>
      </c>
      <c r="C319" s="339"/>
      <c r="D319" s="339"/>
    </row>
    <row r="320" spans="1:4" s="321" customFormat="1" ht="18.75" customHeight="1">
      <c r="A320" s="340" t="s">
        <v>129</v>
      </c>
      <c r="B320" s="339">
        <f t="shared" si="31"/>
        <v>0</v>
      </c>
      <c r="C320" s="339"/>
      <c r="D320" s="339"/>
    </row>
    <row r="321" spans="1:4" s="321" customFormat="1" ht="18.75" customHeight="1">
      <c r="A321" s="340" t="s">
        <v>97</v>
      </c>
      <c r="B321" s="339">
        <f t="shared" si="31"/>
        <v>0</v>
      </c>
      <c r="C321" s="339"/>
      <c r="D321" s="339"/>
    </row>
    <row r="322" spans="1:4" s="321" customFormat="1" ht="18.75" customHeight="1">
      <c r="A322" s="340" t="s">
        <v>271</v>
      </c>
      <c r="B322" s="339">
        <f t="shared" si="31"/>
        <v>0</v>
      </c>
      <c r="C322" s="339"/>
      <c r="D322" s="339"/>
    </row>
    <row r="323" spans="1:4" s="320" customFormat="1" ht="21" customHeight="1">
      <c r="A323" s="335" t="s">
        <v>272</v>
      </c>
      <c r="B323" s="335">
        <f>SUM(B324:B330)</f>
        <v>0</v>
      </c>
      <c r="C323" s="335">
        <f>SUM(C324:C330)</f>
        <v>0</v>
      </c>
      <c r="D323" s="335">
        <f>SUM(D324:D330)</f>
        <v>0</v>
      </c>
    </row>
    <row r="324" spans="1:4" s="321" customFormat="1" ht="18.75" customHeight="1">
      <c r="A324" s="338" t="s">
        <v>88</v>
      </c>
      <c r="B324" s="339">
        <f aca="true" t="shared" si="32" ref="B324:B330">C324+D324</f>
        <v>0</v>
      </c>
      <c r="C324" s="339"/>
      <c r="D324" s="339"/>
    </row>
    <row r="325" spans="1:4" s="321" customFormat="1" ht="18.75" customHeight="1">
      <c r="A325" s="338" t="s">
        <v>89</v>
      </c>
      <c r="B325" s="339">
        <f t="shared" si="32"/>
        <v>0</v>
      </c>
      <c r="C325" s="339"/>
      <c r="D325" s="339"/>
    </row>
    <row r="326" spans="1:4" s="321" customFormat="1" ht="18.75" customHeight="1">
      <c r="A326" s="338" t="s">
        <v>90</v>
      </c>
      <c r="B326" s="339">
        <f t="shared" si="32"/>
        <v>0</v>
      </c>
      <c r="C326" s="339"/>
      <c r="D326" s="339"/>
    </row>
    <row r="327" spans="1:4" s="321" customFormat="1" ht="18.75" customHeight="1">
      <c r="A327" s="340" t="s">
        <v>273</v>
      </c>
      <c r="B327" s="339">
        <f t="shared" si="32"/>
        <v>0</v>
      </c>
      <c r="C327" s="339"/>
      <c r="D327" s="339"/>
    </row>
    <row r="328" spans="1:4" s="321" customFormat="1" ht="18.75" customHeight="1">
      <c r="A328" s="340" t="s">
        <v>274</v>
      </c>
      <c r="B328" s="339">
        <f t="shared" si="32"/>
        <v>0</v>
      </c>
      <c r="C328" s="339"/>
      <c r="D328" s="339"/>
    </row>
    <row r="329" spans="1:4" s="321" customFormat="1" ht="18.75" customHeight="1">
      <c r="A329" s="340" t="s">
        <v>97</v>
      </c>
      <c r="B329" s="339">
        <f t="shared" si="32"/>
        <v>0</v>
      </c>
      <c r="C329" s="339"/>
      <c r="D329" s="339"/>
    </row>
    <row r="330" spans="1:4" s="321" customFormat="1" ht="18.75" customHeight="1">
      <c r="A330" s="338" t="s">
        <v>275</v>
      </c>
      <c r="B330" s="339">
        <f t="shared" si="32"/>
        <v>0</v>
      </c>
      <c r="C330" s="339"/>
      <c r="D330" s="339"/>
    </row>
    <row r="331" spans="1:4" s="320" customFormat="1" ht="21" customHeight="1">
      <c r="A331" s="337" t="s">
        <v>276</v>
      </c>
      <c r="B331" s="335">
        <f>SUM(B332:B336)</f>
        <v>0</v>
      </c>
      <c r="C331" s="335">
        <f>SUM(C332:C336)</f>
        <v>0</v>
      </c>
      <c r="D331" s="335">
        <f>SUM(D332:D336)</f>
        <v>0</v>
      </c>
    </row>
    <row r="332" spans="1:4" s="321" customFormat="1" ht="18.75" customHeight="1">
      <c r="A332" s="338" t="s">
        <v>88</v>
      </c>
      <c r="B332" s="339">
        <f aca="true" t="shared" si="33" ref="B332:B336">C332+D332</f>
        <v>0</v>
      </c>
      <c r="C332" s="339"/>
      <c r="D332" s="339"/>
    </row>
    <row r="333" spans="1:4" s="321" customFormat="1" ht="18.75" customHeight="1">
      <c r="A333" s="340" t="s">
        <v>89</v>
      </c>
      <c r="B333" s="339">
        <f t="shared" si="33"/>
        <v>0</v>
      </c>
      <c r="C333" s="339"/>
      <c r="D333" s="339"/>
    </row>
    <row r="334" spans="1:4" s="321" customFormat="1" ht="18.75" customHeight="1">
      <c r="A334" s="338" t="s">
        <v>129</v>
      </c>
      <c r="B334" s="339">
        <f t="shared" si="33"/>
        <v>0</v>
      </c>
      <c r="C334" s="339"/>
      <c r="D334" s="339"/>
    </row>
    <row r="335" spans="1:4" s="321" customFormat="1" ht="18.75" customHeight="1">
      <c r="A335" s="340" t="s">
        <v>277</v>
      </c>
      <c r="B335" s="339">
        <f t="shared" si="33"/>
        <v>0</v>
      </c>
      <c r="C335" s="339"/>
      <c r="D335" s="339"/>
    </row>
    <row r="336" spans="1:4" s="321" customFormat="1" ht="18.75" customHeight="1">
      <c r="A336" s="338" t="s">
        <v>278</v>
      </c>
      <c r="B336" s="339">
        <f t="shared" si="33"/>
        <v>0</v>
      </c>
      <c r="C336" s="339"/>
      <c r="D336" s="339"/>
    </row>
    <row r="337" spans="1:4" s="320" customFormat="1" ht="21" customHeight="1">
      <c r="A337" s="337" t="s">
        <v>279</v>
      </c>
      <c r="B337" s="335">
        <f>SUM(B338:B339)</f>
        <v>65</v>
      </c>
      <c r="C337" s="335">
        <f>SUM(C338:C339)</f>
        <v>62</v>
      </c>
      <c r="D337" s="335">
        <f>SUM(D338:D339)</f>
        <v>3</v>
      </c>
    </row>
    <row r="338" spans="1:4" s="321" customFormat="1" ht="18.75" customHeight="1">
      <c r="A338" s="338" t="s">
        <v>280</v>
      </c>
      <c r="B338" s="339">
        <f aca="true" t="shared" si="34" ref="B338:B345">C338+D338</f>
        <v>0</v>
      </c>
      <c r="C338" s="339"/>
      <c r="D338" s="339"/>
    </row>
    <row r="339" spans="1:4" s="321" customFormat="1" ht="18.75" customHeight="1">
      <c r="A339" s="338" t="s">
        <v>281</v>
      </c>
      <c r="B339" s="339">
        <f t="shared" si="34"/>
        <v>65</v>
      </c>
      <c r="C339" s="339">
        <v>62</v>
      </c>
      <c r="D339" s="339">
        <v>3</v>
      </c>
    </row>
    <row r="340" spans="1:4" s="320" customFormat="1" ht="21" customHeight="1">
      <c r="A340" s="335" t="s">
        <v>282</v>
      </c>
      <c r="B340" s="335">
        <f>SUM(B341,B346,B353,B359,B365,B365,B369,B373,B377,B383,B390)</f>
        <v>14211</v>
      </c>
      <c r="C340" s="335">
        <f>SUM(C341,C346,C353,C359,C365,C365,C369,C373,C377,C383,C390)</f>
        <v>10688</v>
      </c>
      <c r="D340" s="335">
        <f>SUM(D341,D346,D353,D359,D365,D365,D369,D373,D377,D383,D390)</f>
        <v>3523</v>
      </c>
    </row>
    <row r="341" spans="1:4" s="320" customFormat="1" ht="27" customHeight="1">
      <c r="A341" s="341" t="s">
        <v>283</v>
      </c>
      <c r="B341" s="335">
        <f>SUM(B342:B345)</f>
        <v>301</v>
      </c>
      <c r="C341" s="335">
        <f>SUM(C342:C345)</f>
        <v>211</v>
      </c>
      <c r="D341" s="335">
        <f>SUM(D342:D345)</f>
        <v>90</v>
      </c>
    </row>
    <row r="342" spans="1:4" s="321" customFormat="1" ht="18.75" customHeight="1">
      <c r="A342" s="338" t="s">
        <v>88</v>
      </c>
      <c r="B342" s="339">
        <f t="shared" si="34"/>
        <v>211</v>
      </c>
      <c r="C342" s="339">
        <v>211</v>
      </c>
      <c r="D342" s="339"/>
    </row>
    <row r="343" spans="1:4" s="321" customFormat="1" ht="18.75" customHeight="1">
      <c r="A343" s="338" t="s">
        <v>89</v>
      </c>
      <c r="B343" s="339">
        <f t="shared" si="34"/>
        <v>90</v>
      </c>
      <c r="C343" s="339"/>
      <c r="D343" s="339">
        <v>90</v>
      </c>
    </row>
    <row r="344" spans="1:4" s="321" customFormat="1" ht="18.75" customHeight="1">
      <c r="A344" s="338" t="s">
        <v>90</v>
      </c>
      <c r="B344" s="339">
        <f t="shared" si="34"/>
        <v>0</v>
      </c>
      <c r="C344" s="339"/>
      <c r="D344" s="339"/>
    </row>
    <row r="345" spans="1:4" s="321" customFormat="1" ht="18.75" customHeight="1">
      <c r="A345" s="340" t="s">
        <v>284</v>
      </c>
      <c r="B345" s="339">
        <f t="shared" si="34"/>
        <v>0</v>
      </c>
      <c r="C345" s="339"/>
      <c r="D345" s="339"/>
    </row>
    <row r="346" spans="1:4" s="320" customFormat="1" ht="27" customHeight="1">
      <c r="A346" s="337" t="s">
        <v>285</v>
      </c>
      <c r="B346" s="335">
        <f>SUM(B347:B352)</f>
        <v>13910</v>
      </c>
      <c r="C346" s="335">
        <f>SUM(C347:C352)</f>
        <v>10477</v>
      </c>
      <c r="D346" s="335">
        <f>SUM(D347:D352)</f>
        <v>3433</v>
      </c>
    </row>
    <row r="347" spans="1:4" s="321" customFormat="1" ht="18.75" customHeight="1">
      <c r="A347" s="338" t="s">
        <v>286</v>
      </c>
      <c r="B347" s="339">
        <f aca="true" t="shared" si="35" ref="B347:B352">C347+D347</f>
        <v>1239</v>
      </c>
      <c r="C347" s="339">
        <v>790</v>
      </c>
      <c r="D347" s="339">
        <v>449</v>
      </c>
    </row>
    <row r="348" spans="1:4" s="321" customFormat="1" ht="18.75" customHeight="1">
      <c r="A348" s="338" t="s">
        <v>287</v>
      </c>
      <c r="B348" s="339">
        <f t="shared" si="35"/>
        <v>10268</v>
      </c>
      <c r="C348" s="339">
        <v>8372</v>
      </c>
      <c r="D348" s="339">
        <v>1896</v>
      </c>
    </row>
    <row r="349" spans="1:4" s="321" customFormat="1" ht="18.75" customHeight="1">
      <c r="A349" s="340" t="s">
        <v>288</v>
      </c>
      <c r="B349" s="339">
        <f t="shared" si="35"/>
        <v>1315</v>
      </c>
      <c r="C349" s="339">
        <v>1315</v>
      </c>
      <c r="D349" s="339"/>
    </row>
    <row r="350" spans="1:4" s="321" customFormat="1" ht="18.75" customHeight="1">
      <c r="A350" s="340" t="s">
        <v>289</v>
      </c>
      <c r="B350" s="339">
        <f t="shared" si="35"/>
        <v>0</v>
      </c>
      <c r="C350" s="339"/>
      <c r="D350" s="339"/>
    </row>
    <row r="351" spans="1:4" s="321" customFormat="1" ht="18.75" customHeight="1">
      <c r="A351" s="340" t="s">
        <v>290</v>
      </c>
      <c r="B351" s="339">
        <f t="shared" si="35"/>
        <v>0</v>
      </c>
      <c r="C351" s="339"/>
      <c r="D351" s="339"/>
    </row>
    <row r="352" spans="1:4" s="321" customFormat="1" ht="18.75" customHeight="1">
      <c r="A352" s="338" t="s">
        <v>291</v>
      </c>
      <c r="B352" s="339">
        <f t="shared" si="35"/>
        <v>1088</v>
      </c>
      <c r="C352" s="339"/>
      <c r="D352" s="339">
        <v>1088</v>
      </c>
    </row>
    <row r="353" spans="1:4" s="320" customFormat="1" ht="27" customHeight="1">
      <c r="A353" s="337" t="s">
        <v>292</v>
      </c>
      <c r="B353" s="335">
        <f>SUM(B354:B358)</f>
        <v>0</v>
      </c>
      <c r="C353" s="335">
        <f>SUM(C354:C358)</f>
        <v>0</v>
      </c>
      <c r="D353" s="335">
        <f>SUM(D354:D358)</f>
        <v>0</v>
      </c>
    </row>
    <row r="354" spans="1:4" s="321" customFormat="1" ht="18.75" customHeight="1">
      <c r="A354" s="338" t="s">
        <v>293</v>
      </c>
      <c r="B354" s="339">
        <f aca="true" t="shared" si="36" ref="B354:B358">C354+D354</f>
        <v>0</v>
      </c>
      <c r="C354" s="339"/>
      <c r="D354" s="339"/>
    </row>
    <row r="355" spans="1:4" s="321" customFormat="1" ht="18.75" customHeight="1">
      <c r="A355" s="338" t="s">
        <v>294</v>
      </c>
      <c r="B355" s="339">
        <f t="shared" si="36"/>
        <v>0</v>
      </c>
      <c r="C355" s="339"/>
      <c r="D355" s="339"/>
    </row>
    <row r="356" spans="1:4" s="321" customFormat="1" ht="18.75" customHeight="1">
      <c r="A356" s="338" t="s">
        <v>295</v>
      </c>
      <c r="B356" s="339">
        <f t="shared" si="36"/>
        <v>0</v>
      </c>
      <c r="C356" s="339"/>
      <c r="D356" s="339"/>
    </row>
    <row r="357" spans="1:4" s="321" customFormat="1" ht="18.75" customHeight="1">
      <c r="A357" s="340" t="s">
        <v>296</v>
      </c>
      <c r="B357" s="339">
        <f t="shared" si="36"/>
        <v>0</v>
      </c>
      <c r="C357" s="339"/>
      <c r="D357" s="339"/>
    </row>
    <row r="358" spans="1:4" s="321" customFormat="1" ht="18.75" customHeight="1">
      <c r="A358" s="340" t="s">
        <v>297</v>
      </c>
      <c r="B358" s="339">
        <f t="shared" si="36"/>
        <v>0</v>
      </c>
      <c r="C358" s="339"/>
      <c r="D358" s="339"/>
    </row>
    <row r="359" spans="1:4" s="320" customFormat="1" ht="27" customHeight="1">
      <c r="A359" s="335" t="s">
        <v>298</v>
      </c>
      <c r="B359" s="335">
        <f>SUM(B360:B364)</f>
        <v>0</v>
      </c>
      <c r="C359" s="335">
        <f>SUM(C360:C364)</f>
        <v>0</v>
      </c>
      <c r="D359" s="335">
        <f>SUM(D360:D364)</f>
        <v>0</v>
      </c>
    </row>
    <row r="360" spans="1:4" s="321" customFormat="1" ht="18.75" customHeight="1">
      <c r="A360" s="338" t="s">
        <v>299</v>
      </c>
      <c r="B360" s="339">
        <f aca="true" t="shared" si="37" ref="B360:B364">C360+D360</f>
        <v>0</v>
      </c>
      <c r="C360" s="339"/>
      <c r="D360" s="339"/>
    </row>
    <row r="361" spans="1:4" s="321" customFormat="1" ht="18.75" customHeight="1">
      <c r="A361" s="338" t="s">
        <v>300</v>
      </c>
      <c r="B361" s="339">
        <f t="shared" si="37"/>
        <v>0</v>
      </c>
      <c r="C361" s="339"/>
      <c r="D361" s="339"/>
    </row>
    <row r="362" spans="1:4" s="321" customFormat="1" ht="18.75" customHeight="1">
      <c r="A362" s="338" t="s">
        <v>301</v>
      </c>
      <c r="B362" s="339">
        <f t="shared" si="37"/>
        <v>0</v>
      </c>
      <c r="C362" s="339"/>
      <c r="D362" s="339"/>
    </row>
    <row r="363" spans="1:4" s="321" customFormat="1" ht="18.75" customHeight="1">
      <c r="A363" s="340" t="s">
        <v>302</v>
      </c>
      <c r="B363" s="339">
        <f t="shared" si="37"/>
        <v>0</v>
      </c>
      <c r="C363" s="339"/>
      <c r="D363" s="339"/>
    </row>
    <row r="364" spans="1:4" s="321" customFormat="1" ht="18.75" customHeight="1">
      <c r="A364" s="340" t="s">
        <v>303</v>
      </c>
      <c r="B364" s="339">
        <f t="shared" si="37"/>
        <v>0</v>
      </c>
      <c r="C364" s="339"/>
      <c r="D364" s="339"/>
    </row>
    <row r="365" spans="1:4" s="320" customFormat="1" ht="27" customHeight="1">
      <c r="A365" s="341" t="s">
        <v>304</v>
      </c>
      <c r="B365" s="335">
        <f>SUM(B366:B368)</f>
        <v>0</v>
      </c>
      <c r="C365" s="335">
        <f>SUM(C366:C368)</f>
        <v>0</v>
      </c>
      <c r="D365" s="335">
        <f>SUM(D366:D368)</f>
        <v>0</v>
      </c>
    </row>
    <row r="366" spans="1:4" s="321" customFormat="1" ht="18.75" customHeight="1">
      <c r="A366" s="338" t="s">
        <v>305</v>
      </c>
      <c r="B366" s="339">
        <f aca="true" t="shared" si="38" ref="B366:B368">C366+D366</f>
        <v>0</v>
      </c>
      <c r="C366" s="339"/>
      <c r="D366" s="339"/>
    </row>
    <row r="367" spans="1:4" s="321" customFormat="1" ht="18.75" customHeight="1">
      <c r="A367" s="338" t="s">
        <v>306</v>
      </c>
      <c r="B367" s="339">
        <f t="shared" si="38"/>
        <v>0</v>
      </c>
      <c r="C367" s="339"/>
      <c r="D367" s="339"/>
    </row>
    <row r="368" spans="1:4" s="321" customFormat="1" ht="18.75" customHeight="1">
      <c r="A368" s="338" t="s">
        <v>307</v>
      </c>
      <c r="B368" s="339">
        <f t="shared" si="38"/>
        <v>0</v>
      </c>
      <c r="C368" s="339"/>
      <c r="D368" s="339"/>
    </row>
    <row r="369" spans="1:4" s="320" customFormat="1" ht="27" customHeight="1">
      <c r="A369" s="341" t="s">
        <v>308</v>
      </c>
      <c r="B369" s="335">
        <f>SUM(B370:B372)</f>
        <v>0</v>
      </c>
      <c r="C369" s="335">
        <f>SUM(C370:C372)</f>
        <v>0</v>
      </c>
      <c r="D369" s="335">
        <f>SUM(D370:D372)</f>
        <v>0</v>
      </c>
    </row>
    <row r="370" spans="1:4" s="321" customFormat="1" ht="18.75" customHeight="1">
      <c r="A370" s="340" t="s">
        <v>309</v>
      </c>
      <c r="B370" s="339">
        <f aca="true" t="shared" si="39" ref="B370:B372">C370+D370</f>
        <v>0</v>
      </c>
      <c r="C370" s="339"/>
      <c r="D370" s="339"/>
    </row>
    <row r="371" spans="1:4" s="321" customFormat="1" ht="18.75" customHeight="1">
      <c r="A371" s="340" t="s">
        <v>310</v>
      </c>
      <c r="B371" s="339">
        <f t="shared" si="39"/>
        <v>0</v>
      </c>
      <c r="C371" s="339"/>
      <c r="D371" s="339"/>
    </row>
    <row r="372" spans="1:4" s="321" customFormat="1" ht="18.75" customHeight="1">
      <c r="A372" s="339" t="s">
        <v>311</v>
      </c>
      <c r="B372" s="339">
        <f t="shared" si="39"/>
        <v>0</v>
      </c>
      <c r="C372" s="339"/>
      <c r="D372" s="339"/>
    </row>
    <row r="373" spans="1:4" s="320" customFormat="1" ht="27" customHeight="1">
      <c r="A373" s="337" t="s">
        <v>312</v>
      </c>
      <c r="B373" s="335">
        <f>SUM(B374:B376)</f>
        <v>0</v>
      </c>
      <c r="C373" s="335">
        <f>SUM(C374:C376)</f>
        <v>0</v>
      </c>
      <c r="D373" s="335">
        <f>SUM(D374:D376)</f>
        <v>0</v>
      </c>
    </row>
    <row r="374" spans="1:4" s="321" customFormat="1" ht="18.75" customHeight="1">
      <c r="A374" s="338" t="s">
        <v>313</v>
      </c>
      <c r="B374" s="339">
        <f aca="true" t="shared" si="40" ref="B374:B376">C374+D374</f>
        <v>0</v>
      </c>
      <c r="C374" s="339"/>
      <c r="D374" s="339"/>
    </row>
    <row r="375" spans="1:4" s="321" customFormat="1" ht="18.75" customHeight="1">
      <c r="A375" s="338" t="s">
        <v>314</v>
      </c>
      <c r="B375" s="339">
        <f t="shared" si="40"/>
        <v>0</v>
      </c>
      <c r="C375" s="339"/>
      <c r="D375" s="339"/>
    </row>
    <row r="376" spans="1:4" s="321" customFormat="1" ht="18.75" customHeight="1">
      <c r="A376" s="340" t="s">
        <v>315</v>
      </c>
      <c r="B376" s="339">
        <f t="shared" si="40"/>
        <v>0</v>
      </c>
      <c r="C376" s="339"/>
      <c r="D376" s="339"/>
    </row>
    <row r="377" spans="1:4" s="320" customFormat="1" ht="27" customHeight="1">
      <c r="A377" s="341" t="s">
        <v>316</v>
      </c>
      <c r="B377" s="335">
        <f>SUM(B378:B382)</f>
        <v>0</v>
      </c>
      <c r="C377" s="335">
        <f>SUM(C378:C382)</f>
        <v>0</v>
      </c>
      <c r="D377" s="335">
        <f>SUM(D378:D382)</f>
        <v>0</v>
      </c>
    </row>
    <row r="378" spans="1:4" s="321" customFormat="1" ht="18.75" customHeight="1">
      <c r="A378" s="340" t="s">
        <v>317</v>
      </c>
      <c r="B378" s="339">
        <f aca="true" t="shared" si="41" ref="B378:B382">C378+D378</f>
        <v>0</v>
      </c>
      <c r="C378" s="339"/>
      <c r="D378" s="339"/>
    </row>
    <row r="379" spans="1:4" s="321" customFormat="1" ht="18.75" customHeight="1">
      <c r="A379" s="338" t="s">
        <v>318</v>
      </c>
      <c r="B379" s="339">
        <f t="shared" si="41"/>
        <v>0</v>
      </c>
      <c r="C379" s="339"/>
      <c r="D379" s="339"/>
    </row>
    <row r="380" spans="1:4" s="321" customFormat="1" ht="18.75" customHeight="1">
      <c r="A380" s="338" t="s">
        <v>319</v>
      </c>
      <c r="B380" s="339">
        <f t="shared" si="41"/>
        <v>0</v>
      </c>
      <c r="C380" s="339"/>
      <c r="D380" s="339"/>
    </row>
    <row r="381" spans="1:4" s="321" customFormat="1" ht="18.75" customHeight="1">
      <c r="A381" s="338" t="s">
        <v>320</v>
      </c>
      <c r="B381" s="339">
        <f t="shared" si="41"/>
        <v>0</v>
      </c>
      <c r="C381" s="339"/>
      <c r="D381" s="339"/>
    </row>
    <row r="382" spans="1:4" s="321" customFormat="1" ht="18.75" customHeight="1">
      <c r="A382" s="338" t="s">
        <v>321</v>
      </c>
      <c r="B382" s="339">
        <f t="shared" si="41"/>
        <v>0</v>
      </c>
      <c r="C382" s="339"/>
      <c r="D382" s="339"/>
    </row>
    <row r="383" spans="1:4" s="320" customFormat="1" ht="27" customHeight="1">
      <c r="A383" s="337" t="s">
        <v>322</v>
      </c>
      <c r="B383" s="335">
        <f>SUM(B384:B389)</f>
        <v>0</v>
      </c>
      <c r="C383" s="335">
        <f>SUM(C384:C389)</f>
        <v>0</v>
      </c>
      <c r="D383" s="335">
        <f>SUM(D384:D389)</f>
        <v>0</v>
      </c>
    </row>
    <row r="384" spans="1:4" s="321" customFormat="1" ht="18.75" customHeight="1">
      <c r="A384" s="340" t="s">
        <v>323</v>
      </c>
      <c r="B384" s="339">
        <f aca="true" t="shared" si="42" ref="B384:B390">C384+D384</f>
        <v>0</v>
      </c>
      <c r="C384" s="339"/>
      <c r="D384" s="347"/>
    </row>
    <row r="385" spans="1:4" s="321" customFormat="1" ht="18.75" customHeight="1">
      <c r="A385" s="340" t="s">
        <v>324</v>
      </c>
      <c r="B385" s="339">
        <f t="shared" si="42"/>
        <v>0</v>
      </c>
      <c r="C385" s="339"/>
      <c r="D385" s="347"/>
    </row>
    <row r="386" spans="1:4" s="321" customFormat="1" ht="18.75" customHeight="1">
      <c r="A386" s="340" t="s">
        <v>325</v>
      </c>
      <c r="B386" s="339">
        <f t="shared" si="42"/>
        <v>0</v>
      </c>
      <c r="C386" s="339"/>
      <c r="D386" s="347"/>
    </row>
    <row r="387" spans="1:4" s="321" customFormat="1" ht="18.75" customHeight="1">
      <c r="A387" s="339" t="s">
        <v>326</v>
      </c>
      <c r="B387" s="339">
        <f t="shared" si="42"/>
        <v>0</v>
      </c>
      <c r="C387" s="339"/>
      <c r="D387" s="347"/>
    </row>
    <row r="388" spans="1:4" s="321" customFormat="1" ht="18.75" customHeight="1">
      <c r="A388" s="338" t="s">
        <v>327</v>
      </c>
      <c r="B388" s="339">
        <f t="shared" si="42"/>
        <v>0</v>
      </c>
      <c r="C388" s="339"/>
      <c r="D388" s="347"/>
    </row>
    <row r="389" spans="1:4" s="321" customFormat="1" ht="18.75" customHeight="1">
      <c r="A389" s="338" t="s">
        <v>328</v>
      </c>
      <c r="B389" s="339">
        <f t="shared" si="42"/>
        <v>0</v>
      </c>
      <c r="C389" s="339"/>
      <c r="D389" s="347"/>
    </row>
    <row r="390" spans="1:4" s="322" customFormat="1" ht="18.75" customHeight="1">
      <c r="A390" s="348" t="s">
        <v>329</v>
      </c>
      <c r="B390" s="346">
        <f t="shared" si="42"/>
        <v>0</v>
      </c>
      <c r="C390" s="346"/>
      <c r="D390" s="347">
        <v>0</v>
      </c>
    </row>
    <row r="391" spans="1:4" s="320" customFormat="1" ht="18.75" customHeight="1">
      <c r="A391" s="335" t="s">
        <v>330</v>
      </c>
      <c r="B391" s="335">
        <f>SUM(B392,B397,B406,B412,B417,B422,B427,B434,B438,B442)</f>
        <v>139</v>
      </c>
      <c r="C391" s="335">
        <f>SUM(C392,C397,C406,C412,C417,C422,C427,C434,C438,C442)</f>
        <v>39</v>
      </c>
      <c r="D391" s="335">
        <f>SUM(D392,D397,D406,D412,D417,D422,D427,D434,D438,D442)</f>
        <v>100</v>
      </c>
    </row>
    <row r="392" spans="1:4" s="320" customFormat="1" ht="18.75" customHeight="1">
      <c r="A392" s="341" t="s">
        <v>331</v>
      </c>
      <c r="B392" s="335">
        <f>SUM(B393:B396)</f>
        <v>39</v>
      </c>
      <c r="C392" s="335">
        <f>SUM(C393:C396)</f>
        <v>39</v>
      </c>
      <c r="D392" s="335">
        <f>SUM(D393:D396)</f>
        <v>0</v>
      </c>
    </row>
    <row r="393" spans="1:4" s="321" customFormat="1" ht="18.75" customHeight="1">
      <c r="A393" s="338" t="s">
        <v>88</v>
      </c>
      <c r="B393" s="349">
        <f aca="true" t="shared" si="43" ref="B393:B396">C393+D393</f>
        <v>39</v>
      </c>
      <c r="C393" s="339">
        <v>39</v>
      </c>
      <c r="D393" s="339"/>
    </row>
    <row r="394" spans="1:4" s="321" customFormat="1" ht="18.75" customHeight="1">
      <c r="A394" s="338" t="s">
        <v>89</v>
      </c>
      <c r="B394" s="349">
        <f t="shared" si="43"/>
        <v>0</v>
      </c>
      <c r="C394" s="339"/>
      <c r="D394" s="339"/>
    </row>
    <row r="395" spans="1:4" s="321" customFormat="1" ht="18.75" customHeight="1">
      <c r="A395" s="338" t="s">
        <v>90</v>
      </c>
      <c r="B395" s="349">
        <f t="shared" si="43"/>
        <v>0</v>
      </c>
      <c r="C395" s="339"/>
      <c r="D395" s="339"/>
    </row>
    <row r="396" spans="1:4" s="321" customFormat="1" ht="18.75" customHeight="1">
      <c r="A396" s="340" t="s">
        <v>332</v>
      </c>
      <c r="B396" s="349">
        <f t="shared" si="43"/>
        <v>0</v>
      </c>
      <c r="C396" s="339"/>
      <c r="D396" s="339"/>
    </row>
    <row r="397" spans="1:4" s="320" customFormat="1" ht="18.75" customHeight="1">
      <c r="A397" s="337" t="s">
        <v>333</v>
      </c>
      <c r="B397" s="335">
        <f>SUM(B398:B405)</f>
        <v>0</v>
      </c>
      <c r="C397" s="335">
        <f>SUM(C398:C405)</f>
        <v>0</v>
      </c>
      <c r="D397" s="335">
        <f>SUM(D398:D405)</f>
        <v>0</v>
      </c>
    </row>
    <row r="398" spans="1:4" s="321" customFormat="1" ht="18.75" customHeight="1">
      <c r="A398" s="338" t="s">
        <v>334</v>
      </c>
      <c r="B398" s="349">
        <f aca="true" t="shared" si="44" ref="B398:B405">C398+D398</f>
        <v>0</v>
      </c>
      <c r="C398" s="339"/>
      <c r="D398" s="339"/>
    </row>
    <row r="399" spans="1:4" s="321" customFormat="1" ht="18.75" customHeight="1">
      <c r="A399" s="339" t="s">
        <v>335</v>
      </c>
      <c r="B399" s="349">
        <f t="shared" si="44"/>
        <v>0</v>
      </c>
      <c r="C399" s="339"/>
      <c r="D399" s="339"/>
    </row>
    <row r="400" spans="1:4" s="321" customFormat="1" ht="18.75" customHeight="1">
      <c r="A400" s="338" t="s">
        <v>336</v>
      </c>
      <c r="B400" s="349">
        <f t="shared" si="44"/>
        <v>0</v>
      </c>
      <c r="C400" s="339"/>
      <c r="D400" s="339"/>
    </row>
    <row r="401" spans="1:4" s="321" customFormat="1" ht="18.75" customHeight="1">
      <c r="A401" s="338" t="s">
        <v>337</v>
      </c>
      <c r="B401" s="349">
        <f t="shared" si="44"/>
        <v>0</v>
      </c>
      <c r="C401" s="339"/>
      <c r="D401" s="339"/>
    </row>
    <row r="402" spans="1:4" s="321" customFormat="1" ht="18.75" customHeight="1">
      <c r="A402" s="338" t="s">
        <v>338</v>
      </c>
      <c r="B402" s="349">
        <f t="shared" si="44"/>
        <v>0</v>
      </c>
      <c r="C402" s="339"/>
      <c r="D402" s="339"/>
    </row>
    <row r="403" spans="1:4" s="321" customFormat="1" ht="18.75" customHeight="1">
      <c r="A403" s="340" t="s">
        <v>339</v>
      </c>
      <c r="B403" s="349">
        <f t="shared" si="44"/>
        <v>0</v>
      </c>
      <c r="C403" s="339"/>
      <c r="D403" s="339"/>
    </row>
    <row r="404" spans="1:4" s="321" customFormat="1" ht="18.75" customHeight="1">
      <c r="A404" s="340" t="s">
        <v>340</v>
      </c>
      <c r="B404" s="349">
        <f t="shared" si="44"/>
        <v>0</v>
      </c>
      <c r="C404" s="339"/>
      <c r="D404" s="339"/>
    </row>
    <row r="405" spans="1:4" s="321" customFormat="1" ht="18.75" customHeight="1">
      <c r="A405" s="340" t="s">
        <v>341</v>
      </c>
      <c r="B405" s="349">
        <f t="shared" si="44"/>
        <v>0</v>
      </c>
      <c r="C405" s="339"/>
      <c r="D405" s="339"/>
    </row>
    <row r="406" spans="1:4" s="320" customFormat="1" ht="18.75" customHeight="1">
      <c r="A406" s="341" t="s">
        <v>342</v>
      </c>
      <c r="B406" s="335">
        <f>SUM(B407:B411)</f>
        <v>0</v>
      </c>
      <c r="C406" s="335">
        <f>SUM(C407:C411)</f>
        <v>0</v>
      </c>
      <c r="D406" s="335">
        <f>SUM(D407:D411)</f>
        <v>0</v>
      </c>
    </row>
    <row r="407" spans="1:4" s="321" customFormat="1" ht="18.75" customHeight="1">
      <c r="A407" s="338" t="s">
        <v>334</v>
      </c>
      <c r="B407" s="349">
        <f aca="true" t="shared" si="45" ref="B407:B411">C407+D407</f>
        <v>0</v>
      </c>
      <c r="C407" s="339"/>
      <c r="D407" s="339"/>
    </row>
    <row r="408" spans="1:4" s="321" customFormat="1" ht="18.75" customHeight="1">
      <c r="A408" s="338" t="s">
        <v>343</v>
      </c>
      <c r="B408" s="349">
        <f t="shared" si="45"/>
        <v>0</v>
      </c>
      <c r="C408" s="339"/>
      <c r="D408" s="339"/>
    </row>
    <row r="409" spans="1:4" s="321" customFormat="1" ht="18.75" customHeight="1">
      <c r="A409" s="338" t="s">
        <v>344</v>
      </c>
      <c r="B409" s="349">
        <f t="shared" si="45"/>
        <v>0</v>
      </c>
      <c r="C409" s="339"/>
      <c r="D409" s="339"/>
    </row>
    <row r="410" spans="1:4" s="321" customFormat="1" ht="18.75" customHeight="1">
      <c r="A410" s="340" t="s">
        <v>345</v>
      </c>
      <c r="B410" s="349">
        <f t="shared" si="45"/>
        <v>0</v>
      </c>
      <c r="C410" s="339"/>
      <c r="D410" s="339"/>
    </row>
    <row r="411" spans="1:4" s="321" customFormat="1" ht="18.75" customHeight="1">
      <c r="A411" s="340" t="s">
        <v>346</v>
      </c>
      <c r="B411" s="349">
        <f t="shared" si="45"/>
        <v>0</v>
      </c>
      <c r="C411" s="339"/>
      <c r="D411" s="339"/>
    </row>
    <row r="412" spans="1:4" s="320" customFormat="1" ht="18.75" customHeight="1">
      <c r="A412" s="341" t="s">
        <v>347</v>
      </c>
      <c r="B412" s="335">
        <f>SUM(B413:B416)</f>
        <v>100</v>
      </c>
      <c r="C412" s="335">
        <f>SUM(C413:C416)</f>
        <v>0</v>
      </c>
      <c r="D412" s="335">
        <f>SUM(D413:D416)</f>
        <v>100</v>
      </c>
    </row>
    <row r="413" spans="1:4" s="321" customFormat="1" ht="18.75" customHeight="1">
      <c r="A413" s="339" t="s">
        <v>334</v>
      </c>
      <c r="B413" s="349">
        <f aca="true" t="shared" si="46" ref="B413:B416">C413+D413</f>
        <v>0</v>
      </c>
      <c r="C413" s="339"/>
      <c r="D413" s="339"/>
    </row>
    <row r="414" spans="1:4" s="321" customFormat="1" ht="18.75" customHeight="1">
      <c r="A414" s="338" t="s">
        <v>348</v>
      </c>
      <c r="B414" s="349">
        <f t="shared" si="46"/>
        <v>100</v>
      </c>
      <c r="C414" s="339"/>
      <c r="D414" s="339">
        <v>100</v>
      </c>
    </row>
    <row r="415" spans="1:4" s="321" customFormat="1" ht="18.75" customHeight="1">
      <c r="A415" s="338" t="s">
        <v>349</v>
      </c>
      <c r="B415" s="349">
        <f t="shared" si="46"/>
        <v>0</v>
      </c>
      <c r="C415" s="339"/>
      <c r="D415" s="339"/>
    </row>
    <row r="416" spans="1:4" s="321" customFormat="1" ht="18.75" customHeight="1">
      <c r="A416" s="340" t="s">
        <v>350</v>
      </c>
      <c r="B416" s="349">
        <f t="shared" si="46"/>
        <v>0</v>
      </c>
      <c r="C416" s="339"/>
      <c r="D416" s="339"/>
    </row>
    <row r="417" spans="1:4" s="320" customFormat="1" ht="18.75" customHeight="1">
      <c r="A417" s="341" t="s">
        <v>351</v>
      </c>
      <c r="B417" s="335">
        <f>SUM(B418:B421)</f>
        <v>0</v>
      </c>
      <c r="C417" s="335">
        <f>SUM(C418:C421)</f>
        <v>0</v>
      </c>
      <c r="D417" s="335">
        <f>SUM(D418:D421)</f>
        <v>0</v>
      </c>
    </row>
    <row r="418" spans="1:4" s="321" customFormat="1" ht="18.75" customHeight="1">
      <c r="A418" s="340" t="s">
        <v>334</v>
      </c>
      <c r="B418" s="349">
        <f aca="true" t="shared" si="47" ref="B418:B421">C418+D418</f>
        <v>0</v>
      </c>
      <c r="C418" s="339"/>
      <c r="D418" s="339"/>
    </row>
    <row r="419" spans="1:4" s="321" customFormat="1" ht="18.75" customHeight="1">
      <c r="A419" s="338" t="s">
        <v>352</v>
      </c>
      <c r="B419" s="349">
        <f t="shared" si="47"/>
        <v>0</v>
      </c>
      <c r="C419" s="339"/>
      <c r="D419" s="339"/>
    </row>
    <row r="420" spans="1:4" s="321" customFormat="1" ht="18.75" customHeight="1">
      <c r="A420" s="338" t="s">
        <v>353</v>
      </c>
      <c r="B420" s="349">
        <f t="shared" si="47"/>
        <v>0</v>
      </c>
      <c r="C420" s="339"/>
      <c r="D420" s="339"/>
    </row>
    <row r="421" spans="1:4" s="321" customFormat="1" ht="18.75" customHeight="1">
      <c r="A421" s="338" t="s">
        <v>354</v>
      </c>
      <c r="B421" s="349">
        <f t="shared" si="47"/>
        <v>0</v>
      </c>
      <c r="C421" s="339"/>
      <c r="D421" s="339"/>
    </row>
    <row r="422" spans="1:4" s="320" customFormat="1" ht="18.75" customHeight="1">
      <c r="A422" s="341" t="s">
        <v>355</v>
      </c>
      <c r="B422" s="335">
        <f>SUM(B423:B426)</f>
        <v>0</v>
      </c>
      <c r="C422" s="335">
        <f>SUM(C423:C426)</f>
        <v>0</v>
      </c>
      <c r="D422" s="335">
        <f>SUM(D423:D426)</f>
        <v>0</v>
      </c>
    </row>
    <row r="423" spans="1:4" s="321" customFormat="1" ht="18.75" customHeight="1">
      <c r="A423" s="340" t="s">
        <v>356</v>
      </c>
      <c r="B423" s="349">
        <f aca="true" t="shared" si="48" ref="B423:B426">C423+D423</f>
        <v>0</v>
      </c>
      <c r="C423" s="339"/>
      <c r="D423" s="339"/>
    </row>
    <row r="424" spans="1:4" s="321" customFormat="1" ht="18.75" customHeight="1">
      <c r="A424" s="340" t="s">
        <v>357</v>
      </c>
      <c r="B424" s="349">
        <f t="shared" si="48"/>
        <v>0</v>
      </c>
      <c r="C424" s="339"/>
      <c r="D424" s="339"/>
    </row>
    <row r="425" spans="1:4" s="321" customFormat="1" ht="18.75" customHeight="1">
      <c r="A425" s="340" t="s">
        <v>358</v>
      </c>
      <c r="B425" s="349">
        <f t="shared" si="48"/>
        <v>0</v>
      </c>
      <c r="C425" s="339"/>
      <c r="D425" s="339"/>
    </row>
    <row r="426" spans="1:4" s="321" customFormat="1" ht="18.75" customHeight="1">
      <c r="A426" s="340" t="s">
        <v>359</v>
      </c>
      <c r="B426" s="349">
        <f t="shared" si="48"/>
        <v>0</v>
      </c>
      <c r="C426" s="339"/>
      <c r="D426" s="339"/>
    </row>
    <row r="427" spans="1:4" s="320" customFormat="1" ht="18.75" customHeight="1">
      <c r="A427" s="337" t="s">
        <v>360</v>
      </c>
      <c r="B427" s="335">
        <f>SUM(B428:B433)</f>
        <v>0</v>
      </c>
      <c r="C427" s="335">
        <f>SUM(C428:C433)</f>
        <v>0</v>
      </c>
      <c r="D427" s="335">
        <f>SUM(D428:D433)</f>
        <v>0</v>
      </c>
    </row>
    <row r="428" spans="1:4" s="321" customFormat="1" ht="18.75" customHeight="1">
      <c r="A428" s="338" t="s">
        <v>334</v>
      </c>
      <c r="B428" s="349">
        <f aca="true" t="shared" si="49" ref="B428:B433">C428+D428</f>
        <v>0</v>
      </c>
      <c r="C428" s="339"/>
      <c r="D428" s="339"/>
    </row>
    <row r="429" spans="1:4" s="321" customFormat="1" ht="18.75" customHeight="1">
      <c r="A429" s="340" t="s">
        <v>361</v>
      </c>
      <c r="B429" s="349">
        <f t="shared" si="49"/>
        <v>0</v>
      </c>
      <c r="C429" s="339"/>
      <c r="D429" s="339"/>
    </row>
    <row r="430" spans="1:4" s="321" customFormat="1" ht="18.75" customHeight="1">
      <c r="A430" s="340" t="s">
        <v>362</v>
      </c>
      <c r="B430" s="349">
        <f t="shared" si="49"/>
        <v>0</v>
      </c>
      <c r="C430" s="339"/>
      <c r="D430" s="339"/>
    </row>
    <row r="431" spans="1:4" s="321" customFormat="1" ht="18.75" customHeight="1">
      <c r="A431" s="340" t="s">
        <v>363</v>
      </c>
      <c r="B431" s="349">
        <f t="shared" si="49"/>
        <v>0</v>
      </c>
      <c r="C431" s="339"/>
      <c r="D431" s="339"/>
    </row>
    <row r="432" spans="1:4" s="321" customFormat="1" ht="18.75" customHeight="1">
      <c r="A432" s="338" t="s">
        <v>364</v>
      </c>
      <c r="B432" s="349">
        <f t="shared" si="49"/>
        <v>0</v>
      </c>
      <c r="C432" s="339"/>
      <c r="D432" s="339"/>
    </row>
    <row r="433" spans="1:4" s="321" customFormat="1" ht="18.75" customHeight="1">
      <c r="A433" s="338" t="s">
        <v>365</v>
      </c>
      <c r="B433" s="349">
        <f t="shared" si="49"/>
        <v>0</v>
      </c>
      <c r="C433" s="339"/>
      <c r="D433" s="339"/>
    </row>
    <row r="434" spans="1:4" s="320" customFormat="1" ht="18.75" customHeight="1">
      <c r="A434" s="337" t="s">
        <v>366</v>
      </c>
      <c r="B434" s="337">
        <f>SUM(B435:B437)</f>
        <v>0</v>
      </c>
      <c r="C434" s="335">
        <f>SUM(C435:C437)</f>
        <v>0</v>
      </c>
      <c r="D434" s="335">
        <f>SUM(D435:D437)</f>
        <v>0</v>
      </c>
    </row>
    <row r="435" spans="1:4" s="321" customFormat="1" ht="18.75" customHeight="1">
      <c r="A435" s="340" t="s">
        <v>367</v>
      </c>
      <c r="B435" s="349">
        <f aca="true" t="shared" si="50" ref="B435:B437">C435+D435</f>
        <v>0</v>
      </c>
      <c r="C435" s="339"/>
      <c r="D435" s="339"/>
    </row>
    <row r="436" spans="1:4" s="321" customFormat="1" ht="18.75" customHeight="1">
      <c r="A436" s="340" t="s">
        <v>368</v>
      </c>
      <c r="B436" s="349">
        <f t="shared" si="50"/>
        <v>0</v>
      </c>
      <c r="C436" s="339"/>
      <c r="D436" s="339"/>
    </row>
    <row r="437" spans="1:4" s="321" customFormat="1" ht="18.75" customHeight="1">
      <c r="A437" s="340" t="s">
        <v>369</v>
      </c>
      <c r="B437" s="349">
        <f t="shared" si="50"/>
        <v>0</v>
      </c>
      <c r="C437" s="339"/>
      <c r="D437" s="339"/>
    </row>
    <row r="438" spans="1:4" s="320" customFormat="1" ht="18.75" customHeight="1">
      <c r="A438" s="335" t="s">
        <v>370</v>
      </c>
      <c r="B438" s="335">
        <f>SUM(B439:B441)</f>
        <v>0</v>
      </c>
      <c r="C438" s="335">
        <f>SUM(C439:C441)</f>
        <v>0</v>
      </c>
      <c r="D438" s="335">
        <f>SUM(D439:D441)</f>
        <v>0</v>
      </c>
    </row>
    <row r="439" spans="1:4" s="321" customFormat="1" ht="18.75" customHeight="1">
      <c r="A439" s="340" t="s">
        <v>371</v>
      </c>
      <c r="B439" s="349">
        <f aca="true" t="shared" si="51" ref="B439:B441">C439+D439</f>
        <v>0</v>
      </c>
      <c r="C439" s="339"/>
      <c r="D439" s="339"/>
    </row>
    <row r="440" spans="1:4" s="321" customFormat="1" ht="18.75" customHeight="1">
      <c r="A440" s="340" t="s">
        <v>372</v>
      </c>
      <c r="B440" s="349">
        <f t="shared" si="51"/>
        <v>0</v>
      </c>
      <c r="C440" s="339"/>
      <c r="D440" s="339"/>
    </row>
    <row r="441" spans="1:4" s="321" customFormat="1" ht="18.75" customHeight="1">
      <c r="A441" s="340" t="s">
        <v>373</v>
      </c>
      <c r="B441" s="349">
        <f t="shared" si="51"/>
        <v>0</v>
      </c>
      <c r="C441" s="339"/>
      <c r="D441" s="339"/>
    </row>
    <row r="442" spans="1:4" s="320" customFormat="1" ht="18.75" customHeight="1">
      <c r="A442" s="337" t="s">
        <v>374</v>
      </c>
      <c r="B442" s="335">
        <f>SUM(B443:B446)</f>
        <v>0</v>
      </c>
      <c r="C442" s="335">
        <f>SUM(C443:C446)</f>
        <v>0</v>
      </c>
      <c r="D442" s="335">
        <f>SUM(D443:D446)</f>
        <v>0</v>
      </c>
    </row>
    <row r="443" spans="1:4" s="321" customFormat="1" ht="18.75" customHeight="1">
      <c r="A443" s="338" t="s">
        <v>375</v>
      </c>
      <c r="B443" s="349">
        <f aca="true" t="shared" si="52" ref="B443:B446">C443+D443</f>
        <v>0</v>
      </c>
      <c r="C443" s="339"/>
      <c r="D443" s="339"/>
    </row>
    <row r="444" spans="1:4" s="321" customFormat="1" ht="18.75" customHeight="1">
      <c r="A444" s="340" t="s">
        <v>376</v>
      </c>
      <c r="B444" s="349">
        <f t="shared" si="52"/>
        <v>0</v>
      </c>
      <c r="C444" s="339"/>
      <c r="D444" s="339"/>
    </row>
    <row r="445" spans="1:4" s="321" customFormat="1" ht="18.75" customHeight="1">
      <c r="A445" s="340" t="s">
        <v>377</v>
      </c>
      <c r="B445" s="349">
        <f t="shared" si="52"/>
        <v>0</v>
      </c>
      <c r="C445" s="339"/>
      <c r="D445" s="339"/>
    </row>
    <row r="446" spans="1:4" s="321" customFormat="1" ht="18.75" customHeight="1">
      <c r="A446" s="340" t="s">
        <v>378</v>
      </c>
      <c r="B446" s="349">
        <f t="shared" si="52"/>
        <v>0</v>
      </c>
      <c r="C446" s="339"/>
      <c r="D446" s="339"/>
    </row>
    <row r="447" spans="1:4" s="320" customFormat="1" ht="18.75" customHeight="1">
      <c r="A447" s="335" t="s">
        <v>379</v>
      </c>
      <c r="B447" s="335">
        <f>SUM(B448,B464,B472,B483,B492,B500)</f>
        <v>204</v>
      </c>
      <c r="C447" s="335">
        <f>SUM(C448,C464,C472,C483,C492,C500)</f>
        <v>149</v>
      </c>
      <c r="D447" s="335">
        <f>SUM(D448,D464,D472,D483,D492,D500)</f>
        <v>55</v>
      </c>
    </row>
    <row r="448" spans="1:4" s="320" customFormat="1" ht="18.75" customHeight="1">
      <c r="A448" s="335" t="s">
        <v>380</v>
      </c>
      <c r="B448" s="335">
        <f>SUM(B449:B463)</f>
        <v>199</v>
      </c>
      <c r="C448" s="335">
        <f>SUM(C449:C463)</f>
        <v>149</v>
      </c>
      <c r="D448" s="335">
        <f>SUM(D449:D463)</f>
        <v>50</v>
      </c>
    </row>
    <row r="449" spans="1:4" s="321" customFormat="1" ht="18.75" customHeight="1">
      <c r="A449" s="339" t="s">
        <v>88</v>
      </c>
      <c r="B449" s="349">
        <f aca="true" t="shared" si="53" ref="B449:B463">C449+D449</f>
        <v>149</v>
      </c>
      <c r="C449" s="339">
        <v>149</v>
      </c>
      <c r="D449" s="339"/>
    </row>
    <row r="450" spans="1:4" s="321" customFormat="1" ht="18.75" customHeight="1">
      <c r="A450" s="339" t="s">
        <v>89</v>
      </c>
      <c r="B450" s="349">
        <f t="shared" si="53"/>
        <v>37</v>
      </c>
      <c r="C450" s="339"/>
      <c r="D450" s="339">
        <v>37</v>
      </c>
    </row>
    <row r="451" spans="1:4" s="321" customFormat="1" ht="19.5" customHeight="1">
      <c r="A451" s="339" t="s">
        <v>90</v>
      </c>
      <c r="B451" s="349">
        <f t="shared" si="53"/>
        <v>0</v>
      </c>
      <c r="C451" s="339"/>
      <c r="D451" s="339"/>
    </row>
    <row r="452" spans="1:4" s="321" customFormat="1" ht="19.5" customHeight="1">
      <c r="A452" s="339" t="s">
        <v>381</v>
      </c>
      <c r="B452" s="349">
        <f t="shared" si="53"/>
        <v>0</v>
      </c>
      <c r="C452" s="339"/>
      <c r="D452" s="339"/>
    </row>
    <row r="453" spans="1:4" s="321" customFormat="1" ht="19.5" customHeight="1">
      <c r="A453" s="339" t="s">
        <v>382</v>
      </c>
      <c r="B453" s="349">
        <f t="shared" si="53"/>
        <v>0</v>
      </c>
      <c r="C453" s="339"/>
      <c r="D453" s="339"/>
    </row>
    <row r="454" spans="1:4" s="321" customFormat="1" ht="19.5" customHeight="1">
      <c r="A454" s="339" t="s">
        <v>383</v>
      </c>
      <c r="B454" s="349">
        <f t="shared" si="53"/>
        <v>0</v>
      </c>
      <c r="C454" s="339"/>
      <c r="D454" s="339"/>
    </row>
    <row r="455" spans="1:4" s="321" customFormat="1" ht="19.5" customHeight="1">
      <c r="A455" s="339" t="s">
        <v>384</v>
      </c>
      <c r="B455" s="349">
        <f t="shared" si="53"/>
        <v>0</v>
      </c>
      <c r="C455" s="339"/>
      <c r="D455" s="339"/>
    </row>
    <row r="456" spans="1:4" s="321" customFormat="1" ht="19.5" customHeight="1">
      <c r="A456" s="339" t="s">
        <v>385</v>
      </c>
      <c r="B456" s="349">
        <f t="shared" si="53"/>
        <v>0</v>
      </c>
      <c r="C456" s="339"/>
      <c r="D456" s="339"/>
    </row>
    <row r="457" spans="1:4" s="321" customFormat="1" ht="19.5" customHeight="1">
      <c r="A457" s="339" t="s">
        <v>386</v>
      </c>
      <c r="B457" s="349">
        <f t="shared" si="53"/>
        <v>13</v>
      </c>
      <c r="C457" s="339"/>
      <c r="D457" s="339">
        <v>13</v>
      </c>
    </row>
    <row r="458" spans="1:4" s="321" customFormat="1" ht="19.5" customHeight="1">
      <c r="A458" s="339" t="s">
        <v>387</v>
      </c>
      <c r="B458" s="349">
        <f t="shared" si="53"/>
        <v>0</v>
      </c>
      <c r="C458" s="339"/>
      <c r="D458" s="339"/>
    </row>
    <row r="459" spans="1:4" s="321" customFormat="1" ht="19.5" customHeight="1">
      <c r="A459" s="339" t="s">
        <v>388</v>
      </c>
      <c r="B459" s="349">
        <f t="shared" si="53"/>
        <v>0</v>
      </c>
      <c r="C459" s="339"/>
      <c r="D459" s="339"/>
    </row>
    <row r="460" spans="1:4" s="321" customFormat="1" ht="19.5" customHeight="1">
      <c r="A460" s="339" t="s">
        <v>389</v>
      </c>
      <c r="B460" s="349">
        <f t="shared" si="53"/>
        <v>0</v>
      </c>
      <c r="C460" s="339"/>
      <c r="D460" s="339"/>
    </row>
    <row r="461" spans="1:4" s="321" customFormat="1" ht="19.5" customHeight="1">
      <c r="A461" s="339" t="s">
        <v>390</v>
      </c>
      <c r="B461" s="349">
        <f t="shared" si="53"/>
        <v>0</v>
      </c>
      <c r="C461" s="339"/>
      <c r="D461" s="339"/>
    </row>
    <row r="462" spans="1:4" s="321" customFormat="1" ht="19.5" customHeight="1">
      <c r="A462" s="339" t="s">
        <v>391</v>
      </c>
      <c r="B462" s="349">
        <f t="shared" si="53"/>
        <v>0</v>
      </c>
      <c r="C462" s="339"/>
      <c r="D462" s="339"/>
    </row>
    <row r="463" spans="1:4" s="321" customFormat="1" ht="19.5" customHeight="1">
      <c r="A463" s="339" t="s">
        <v>392</v>
      </c>
      <c r="B463" s="349">
        <f t="shared" si="53"/>
        <v>0</v>
      </c>
      <c r="C463" s="339"/>
      <c r="D463" s="339"/>
    </row>
    <row r="464" spans="1:4" s="320" customFormat="1" ht="19.5" customHeight="1">
      <c r="A464" s="335" t="s">
        <v>393</v>
      </c>
      <c r="B464" s="335">
        <f>SUM(B465:B471)</f>
        <v>0</v>
      </c>
      <c r="C464" s="335">
        <f>SUM(C465:C471)</f>
        <v>0</v>
      </c>
      <c r="D464" s="335">
        <f>SUM(D465:D471)</f>
        <v>0</v>
      </c>
    </row>
    <row r="465" spans="1:4" s="321" customFormat="1" ht="19.5" customHeight="1">
      <c r="A465" s="339" t="s">
        <v>88</v>
      </c>
      <c r="B465" s="349">
        <f aca="true" t="shared" si="54" ref="B465:B471">C465+D465</f>
        <v>0</v>
      </c>
      <c r="C465" s="339"/>
      <c r="D465" s="339"/>
    </row>
    <row r="466" spans="1:4" s="321" customFormat="1" ht="19.5" customHeight="1">
      <c r="A466" s="339" t="s">
        <v>89</v>
      </c>
      <c r="B466" s="349">
        <f t="shared" si="54"/>
        <v>0</v>
      </c>
      <c r="C466" s="339"/>
      <c r="D466" s="339"/>
    </row>
    <row r="467" spans="1:4" s="321" customFormat="1" ht="19.5" customHeight="1">
      <c r="A467" s="339" t="s">
        <v>90</v>
      </c>
      <c r="B467" s="349">
        <f t="shared" si="54"/>
        <v>0</v>
      </c>
      <c r="C467" s="339"/>
      <c r="D467" s="339"/>
    </row>
    <row r="468" spans="1:4" s="321" customFormat="1" ht="19.5" customHeight="1">
      <c r="A468" s="339" t="s">
        <v>394</v>
      </c>
      <c r="B468" s="349">
        <f t="shared" si="54"/>
        <v>0</v>
      </c>
      <c r="C468" s="339"/>
      <c r="D468" s="339"/>
    </row>
    <row r="469" spans="1:4" s="321" customFormat="1" ht="19.5" customHeight="1">
      <c r="A469" s="339" t="s">
        <v>395</v>
      </c>
      <c r="B469" s="349">
        <f t="shared" si="54"/>
        <v>0</v>
      </c>
      <c r="C469" s="339"/>
      <c r="D469" s="339"/>
    </row>
    <row r="470" spans="1:4" s="321" customFormat="1" ht="19.5" customHeight="1">
      <c r="A470" s="339" t="s">
        <v>396</v>
      </c>
      <c r="B470" s="349">
        <f t="shared" si="54"/>
        <v>0</v>
      </c>
      <c r="C470" s="339"/>
      <c r="D470" s="339"/>
    </row>
    <row r="471" spans="1:4" s="321" customFormat="1" ht="19.5" customHeight="1">
      <c r="A471" s="339" t="s">
        <v>397</v>
      </c>
      <c r="B471" s="349">
        <f t="shared" si="54"/>
        <v>0</v>
      </c>
      <c r="C471" s="339"/>
      <c r="D471" s="339"/>
    </row>
    <row r="472" spans="1:4" s="320" customFormat="1" ht="19.5" customHeight="1">
      <c r="A472" s="335" t="s">
        <v>398</v>
      </c>
      <c r="B472" s="335">
        <f>SUM(B473:B482)</f>
        <v>0</v>
      </c>
      <c r="C472" s="335">
        <f>SUM(C473:C482)</f>
        <v>0</v>
      </c>
      <c r="D472" s="335">
        <f>SUM(D473:D482)</f>
        <v>0</v>
      </c>
    </row>
    <row r="473" spans="1:4" s="321" customFormat="1" ht="19.5" customHeight="1">
      <c r="A473" s="339" t="s">
        <v>88</v>
      </c>
      <c r="B473" s="349">
        <f aca="true" t="shared" si="55" ref="B473:B482">C473+D473</f>
        <v>0</v>
      </c>
      <c r="C473" s="339"/>
      <c r="D473" s="339"/>
    </row>
    <row r="474" spans="1:4" s="321" customFormat="1" ht="19.5" customHeight="1">
      <c r="A474" s="339" t="s">
        <v>89</v>
      </c>
      <c r="B474" s="349">
        <f t="shared" si="55"/>
        <v>0</v>
      </c>
      <c r="C474" s="339"/>
      <c r="D474" s="339"/>
    </row>
    <row r="475" spans="1:4" s="321" customFormat="1" ht="19.5" customHeight="1">
      <c r="A475" s="339" t="s">
        <v>90</v>
      </c>
      <c r="B475" s="349">
        <f t="shared" si="55"/>
        <v>0</v>
      </c>
      <c r="C475" s="339"/>
      <c r="D475" s="339"/>
    </row>
    <row r="476" spans="1:4" s="321" customFormat="1" ht="19.5" customHeight="1">
      <c r="A476" s="339" t="s">
        <v>399</v>
      </c>
      <c r="B476" s="349">
        <f t="shared" si="55"/>
        <v>0</v>
      </c>
      <c r="C476" s="339"/>
      <c r="D476" s="339"/>
    </row>
    <row r="477" spans="1:4" s="321" customFormat="1" ht="19.5" customHeight="1">
      <c r="A477" s="339" t="s">
        <v>400</v>
      </c>
      <c r="B477" s="349">
        <f t="shared" si="55"/>
        <v>0</v>
      </c>
      <c r="C477" s="339"/>
      <c r="D477" s="339"/>
    </row>
    <row r="478" spans="1:4" s="321" customFormat="1" ht="19.5" customHeight="1">
      <c r="A478" s="339" t="s">
        <v>401</v>
      </c>
      <c r="B478" s="349">
        <f t="shared" si="55"/>
        <v>0</v>
      </c>
      <c r="C478" s="339"/>
      <c r="D478" s="339"/>
    </row>
    <row r="479" spans="1:4" s="321" customFormat="1" ht="19.5" customHeight="1">
      <c r="A479" s="339" t="s">
        <v>402</v>
      </c>
      <c r="B479" s="349">
        <f t="shared" si="55"/>
        <v>0</v>
      </c>
      <c r="C479" s="339"/>
      <c r="D479" s="339"/>
    </row>
    <row r="480" spans="1:4" s="321" customFormat="1" ht="19.5" customHeight="1">
      <c r="A480" s="339" t="s">
        <v>403</v>
      </c>
      <c r="B480" s="349">
        <f t="shared" si="55"/>
        <v>0</v>
      </c>
      <c r="C480" s="339"/>
      <c r="D480" s="339"/>
    </row>
    <row r="481" spans="1:4" s="321" customFormat="1" ht="19.5" customHeight="1">
      <c r="A481" s="339" t="s">
        <v>404</v>
      </c>
      <c r="B481" s="349">
        <f t="shared" si="55"/>
        <v>0</v>
      </c>
      <c r="C481" s="339"/>
      <c r="D481" s="339"/>
    </row>
    <row r="482" spans="1:4" s="321" customFormat="1" ht="19.5" customHeight="1">
      <c r="A482" s="339" t="s">
        <v>405</v>
      </c>
      <c r="B482" s="349">
        <f t="shared" si="55"/>
        <v>0</v>
      </c>
      <c r="C482" s="339"/>
      <c r="D482" s="339"/>
    </row>
    <row r="483" spans="1:4" s="320" customFormat="1" ht="19.5" customHeight="1">
      <c r="A483" s="335" t="s">
        <v>406</v>
      </c>
      <c r="B483" s="335">
        <f>SUM(B484:B491)</f>
        <v>5</v>
      </c>
      <c r="C483" s="335">
        <f>SUM(C484:C491)</f>
        <v>0</v>
      </c>
      <c r="D483" s="335">
        <f>SUM(D484:D491)</f>
        <v>5</v>
      </c>
    </row>
    <row r="484" spans="1:4" s="321" customFormat="1" ht="19.5" customHeight="1">
      <c r="A484" s="339" t="s">
        <v>88</v>
      </c>
      <c r="B484" s="349">
        <f aca="true" t="shared" si="56" ref="B484:B491">C484+D484</f>
        <v>0</v>
      </c>
      <c r="C484" s="339"/>
      <c r="D484" s="339"/>
    </row>
    <row r="485" spans="1:4" s="321" customFormat="1" ht="19.5" customHeight="1">
      <c r="A485" s="339" t="s">
        <v>89</v>
      </c>
      <c r="B485" s="349">
        <f t="shared" si="56"/>
        <v>0</v>
      </c>
      <c r="C485" s="339"/>
      <c r="D485" s="339"/>
    </row>
    <row r="486" spans="1:4" s="321" customFormat="1" ht="19.5" customHeight="1">
      <c r="A486" s="339" t="s">
        <v>90</v>
      </c>
      <c r="B486" s="349">
        <f t="shared" si="56"/>
        <v>0</v>
      </c>
      <c r="C486" s="339"/>
      <c r="D486" s="339"/>
    </row>
    <row r="487" spans="1:4" s="321" customFormat="1" ht="19.5" customHeight="1">
      <c r="A487" s="339" t="s">
        <v>407</v>
      </c>
      <c r="B487" s="349">
        <f t="shared" si="56"/>
        <v>0</v>
      </c>
      <c r="C487" s="339"/>
      <c r="D487" s="339"/>
    </row>
    <row r="488" spans="1:4" s="321" customFormat="1" ht="19.5" customHeight="1">
      <c r="A488" s="339" t="s">
        <v>408</v>
      </c>
      <c r="B488" s="349">
        <f t="shared" si="56"/>
        <v>0</v>
      </c>
      <c r="C488" s="339"/>
      <c r="D488" s="339"/>
    </row>
    <row r="489" spans="1:4" s="321" customFormat="1" ht="19.5" customHeight="1">
      <c r="A489" s="339" t="s">
        <v>409</v>
      </c>
      <c r="B489" s="349">
        <f t="shared" si="56"/>
        <v>0</v>
      </c>
      <c r="C489" s="339"/>
      <c r="D489" s="339"/>
    </row>
    <row r="490" spans="1:4" s="321" customFormat="1" ht="19.5" customHeight="1">
      <c r="A490" s="339" t="s">
        <v>410</v>
      </c>
      <c r="B490" s="349">
        <f t="shared" si="56"/>
        <v>5</v>
      </c>
      <c r="C490" s="339"/>
      <c r="D490" s="339">
        <v>5</v>
      </c>
    </row>
    <row r="491" spans="1:4" s="321" customFormat="1" ht="19.5" customHeight="1">
      <c r="A491" s="339" t="s">
        <v>411</v>
      </c>
      <c r="B491" s="349">
        <f t="shared" si="56"/>
        <v>0</v>
      </c>
      <c r="C491" s="339"/>
      <c r="D491" s="339"/>
    </row>
    <row r="492" spans="1:4" s="320" customFormat="1" ht="19.5" customHeight="1">
      <c r="A492" s="335" t="s">
        <v>412</v>
      </c>
      <c r="B492" s="335">
        <f>SUM(B493:B499)</f>
        <v>0</v>
      </c>
      <c r="C492" s="335">
        <f>SUM(C493:C499)</f>
        <v>0</v>
      </c>
      <c r="D492" s="335">
        <f>SUM(D493:D499)</f>
        <v>0</v>
      </c>
    </row>
    <row r="493" spans="1:4" s="321" customFormat="1" ht="19.5" customHeight="1">
      <c r="A493" s="339" t="s">
        <v>88</v>
      </c>
      <c r="B493" s="349">
        <f aca="true" t="shared" si="57" ref="B493:B499">C493+D493</f>
        <v>0</v>
      </c>
      <c r="C493" s="339"/>
      <c r="D493" s="339"/>
    </row>
    <row r="494" spans="1:4" s="321" customFormat="1" ht="19.5" customHeight="1">
      <c r="A494" s="339" t="s">
        <v>89</v>
      </c>
      <c r="B494" s="349">
        <f t="shared" si="57"/>
        <v>0</v>
      </c>
      <c r="C494" s="339"/>
      <c r="D494" s="339"/>
    </row>
    <row r="495" spans="1:4" s="321" customFormat="1" ht="19.5" customHeight="1">
      <c r="A495" s="339" t="s">
        <v>90</v>
      </c>
      <c r="B495" s="349">
        <f t="shared" si="57"/>
        <v>0</v>
      </c>
      <c r="C495" s="339"/>
      <c r="D495" s="339"/>
    </row>
    <row r="496" spans="1:4" s="321" customFormat="1" ht="19.5" customHeight="1">
      <c r="A496" s="339" t="s">
        <v>413</v>
      </c>
      <c r="B496" s="349">
        <f t="shared" si="57"/>
        <v>0</v>
      </c>
      <c r="C496" s="339"/>
      <c r="D496" s="339"/>
    </row>
    <row r="497" spans="1:4" s="321" customFormat="1" ht="19.5" customHeight="1">
      <c r="A497" s="339" t="s">
        <v>414</v>
      </c>
      <c r="B497" s="349">
        <f t="shared" si="57"/>
        <v>0</v>
      </c>
      <c r="C497" s="339"/>
      <c r="D497" s="339"/>
    </row>
    <row r="498" spans="1:4" s="321" customFormat="1" ht="19.5" customHeight="1">
      <c r="A498" s="339" t="s">
        <v>415</v>
      </c>
      <c r="B498" s="349">
        <f t="shared" si="57"/>
        <v>0</v>
      </c>
      <c r="C498" s="339"/>
      <c r="D498" s="339"/>
    </row>
    <row r="499" spans="1:4" s="321" customFormat="1" ht="19.5" customHeight="1">
      <c r="A499" s="339" t="s">
        <v>416</v>
      </c>
      <c r="B499" s="349">
        <f t="shared" si="57"/>
        <v>0</v>
      </c>
      <c r="C499" s="339"/>
      <c r="D499" s="339"/>
    </row>
    <row r="500" spans="1:4" s="320" customFormat="1" ht="19.5" customHeight="1">
      <c r="A500" s="335" t="s">
        <v>417</v>
      </c>
      <c r="B500" s="335">
        <f>SUM(B501:B503)</f>
        <v>0</v>
      </c>
      <c r="C500" s="335">
        <f>SUM(C501:C503)</f>
        <v>0</v>
      </c>
      <c r="D500" s="335">
        <f>SUM(D501:D503)</f>
        <v>0</v>
      </c>
    </row>
    <row r="501" spans="1:4" s="321" customFormat="1" ht="19.5" customHeight="1">
      <c r="A501" s="339" t="s">
        <v>418</v>
      </c>
      <c r="B501" s="349">
        <f aca="true" t="shared" si="58" ref="B501:B503">C501+D501</f>
        <v>0</v>
      </c>
      <c r="C501" s="339"/>
      <c r="D501" s="339"/>
    </row>
    <row r="502" spans="1:4" s="321" customFormat="1" ht="19.5" customHeight="1">
      <c r="A502" s="339" t="s">
        <v>419</v>
      </c>
      <c r="B502" s="349">
        <f t="shared" si="58"/>
        <v>0</v>
      </c>
      <c r="C502" s="339"/>
      <c r="D502" s="339"/>
    </row>
    <row r="503" spans="1:4" s="321" customFormat="1" ht="19.5" customHeight="1">
      <c r="A503" s="339" t="s">
        <v>420</v>
      </c>
      <c r="B503" s="349">
        <f t="shared" si="58"/>
        <v>0</v>
      </c>
      <c r="C503" s="339"/>
      <c r="D503" s="339"/>
    </row>
    <row r="504" spans="1:4" s="320" customFormat="1" ht="19.5" customHeight="1">
      <c r="A504" s="335" t="s">
        <v>421</v>
      </c>
      <c r="B504" s="335">
        <f>SUM(B505,B524,B532,B534,B543,B547,B557,B565,B572,B580,B589,B594,B597,B600,B603,B606,B609,B613,B617,B625,B628)</f>
        <v>6864</v>
      </c>
      <c r="C504" s="335">
        <f>SUM(C505,C524,C532,C534,C543,C547,C557,C565,C572,C580,C589,C594,C597,C600,C603,C606,C609,C613,C617,C625,C628)</f>
        <v>3308</v>
      </c>
      <c r="D504" s="335">
        <f>SUM(D505,D524,D532,D534,D543,D547,D557,D565,D572,D580,D589,D594,D597,D600,D603,D606,D609,D613,D617,D625,D628)</f>
        <v>3556</v>
      </c>
    </row>
    <row r="505" spans="1:4" s="320" customFormat="1" ht="19.5" customHeight="1">
      <c r="A505" s="335" t="s">
        <v>422</v>
      </c>
      <c r="B505" s="335">
        <f>SUM(B506:B523)</f>
        <v>484</v>
      </c>
      <c r="C505" s="335">
        <f>SUM(C506:C523)</f>
        <v>430</v>
      </c>
      <c r="D505" s="335">
        <f>SUM(D506:D523)</f>
        <v>54</v>
      </c>
    </row>
    <row r="506" spans="1:4" s="321" customFormat="1" ht="19.5" customHeight="1">
      <c r="A506" s="339" t="s">
        <v>88</v>
      </c>
      <c r="B506" s="349">
        <f aca="true" t="shared" si="59" ref="B506:B523">C506+D506</f>
        <v>430</v>
      </c>
      <c r="C506" s="339">
        <v>430</v>
      </c>
      <c r="D506" s="339"/>
    </row>
    <row r="507" spans="1:4" s="321" customFormat="1" ht="19.5" customHeight="1">
      <c r="A507" s="339" t="s">
        <v>89</v>
      </c>
      <c r="B507" s="349">
        <f t="shared" si="59"/>
        <v>0</v>
      </c>
      <c r="C507" s="339"/>
      <c r="D507" s="339"/>
    </row>
    <row r="508" spans="1:4" s="321" customFormat="1" ht="19.5" customHeight="1">
      <c r="A508" s="339" t="s">
        <v>90</v>
      </c>
      <c r="B508" s="349">
        <f t="shared" si="59"/>
        <v>0</v>
      </c>
      <c r="C508" s="339"/>
      <c r="D508" s="339"/>
    </row>
    <row r="509" spans="1:4" s="321" customFormat="1" ht="19.5" customHeight="1">
      <c r="A509" s="339" t="s">
        <v>423</v>
      </c>
      <c r="B509" s="349">
        <f t="shared" si="59"/>
        <v>0</v>
      </c>
      <c r="C509" s="339"/>
      <c r="D509" s="339"/>
    </row>
    <row r="510" spans="1:4" s="321" customFormat="1" ht="19.5" customHeight="1">
      <c r="A510" s="339" t="s">
        <v>424</v>
      </c>
      <c r="B510" s="349">
        <f t="shared" si="59"/>
        <v>0</v>
      </c>
      <c r="C510" s="339"/>
      <c r="D510" s="339"/>
    </row>
    <row r="511" spans="1:4" s="321" customFormat="1" ht="19.5" customHeight="1">
      <c r="A511" s="339" t="s">
        <v>425</v>
      </c>
      <c r="B511" s="349">
        <f t="shared" si="59"/>
        <v>0</v>
      </c>
      <c r="C511" s="339"/>
      <c r="D511" s="339"/>
    </row>
    <row r="512" spans="1:4" s="321" customFormat="1" ht="19.5" customHeight="1">
      <c r="A512" s="339" t="s">
        <v>426</v>
      </c>
      <c r="B512" s="349">
        <f t="shared" si="59"/>
        <v>0</v>
      </c>
      <c r="C512" s="339"/>
      <c r="D512" s="339"/>
    </row>
    <row r="513" spans="1:4" s="321" customFormat="1" ht="19.5" customHeight="1">
      <c r="A513" s="339" t="s">
        <v>129</v>
      </c>
      <c r="B513" s="349">
        <f t="shared" si="59"/>
        <v>0</v>
      </c>
      <c r="C513" s="339"/>
      <c r="D513" s="339"/>
    </row>
    <row r="514" spans="1:4" s="321" customFormat="1" ht="19.5" customHeight="1">
      <c r="A514" s="339" t="s">
        <v>427</v>
      </c>
      <c r="B514" s="349">
        <f t="shared" si="59"/>
        <v>0</v>
      </c>
      <c r="C514" s="339"/>
      <c r="D514" s="339"/>
    </row>
    <row r="515" spans="1:4" s="321" customFormat="1" ht="19.5" customHeight="1">
      <c r="A515" s="339" t="s">
        <v>428</v>
      </c>
      <c r="B515" s="349">
        <f t="shared" si="59"/>
        <v>0</v>
      </c>
      <c r="C515" s="339"/>
      <c r="D515" s="339"/>
    </row>
    <row r="516" spans="1:4" s="321" customFormat="1" ht="19.5" customHeight="1">
      <c r="A516" s="339" t="s">
        <v>429</v>
      </c>
      <c r="B516" s="349">
        <f t="shared" si="59"/>
        <v>0</v>
      </c>
      <c r="C516" s="339"/>
      <c r="D516" s="339"/>
    </row>
    <row r="517" spans="1:4" s="321" customFormat="1" ht="19.5" customHeight="1">
      <c r="A517" s="339" t="s">
        <v>430</v>
      </c>
      <c r="B517" s="349">
        <f t="shared" si="59"/>
        <v>0</v>
      </c>
      <c r="C517" s="339"/>
      <c r="D517" s="339"/>
    </row>
    <row r="518" spans="1:4" s="321" customFormat="1" ht="19.5" customHeight="1">
      <c r="A518" s="339" t="s">
        <v>431</v>
      </c>
      <c r="B518" s="349">
        <f t="shared" si="59"/>
        <v>0</v>
      </c>
      <c r="C518" s="339"/>
      <c r="D518" s="339"/>
    </row>
    <row r="519" spans="1:4" s="321" customFormat="1" ht="19.5" customHeight="1">
      <c r="A519" s="339" t="s">
        <v>432</v>
      </c>
      <c r="B519" s="349">
        <f t="shared" si="59"/>
        <v>0</v>
      </c>
      <c r="C519" s="339"/>
      <c r="D519" s="339"/>
    </row>
    <row r="520" spans="1:4" s="321" customFormat="1" ht="19.5" customHeight="1">
      <c r="A520" s="339" t="s">
        <v>433</v>
      </c>
      <c r="B520" s="349">
        <f t="shared" si="59"/>
        <v>0</v>
      </c>
      <c r="C520" s="339"/>
      <c r="D520" s="339"/>
    </row>
    <row r="521" spans="1:4" s="321" customFormat="1" ht="19.5" customHeight="1">
      <c r="A521" s="339" t="s">
        <v>434</v>
      </c>
      <c r="B521" s="349">
        <f t="shared" si="59"/>
        <v>0</v>
      </c>
      <c r="C521" s="339"/>
      <c r="D521" s="339"/>
    </row>
    <row r="522" spans="1:4" s="321" customFormat="1" ht="19.5" customHeight="1">
      <c r="A522" s="339" t="s">
        <v>97</v>
      </c>
      <c r="B522" s="349">
        <f t="shared" si="59"/>
        <v>0</v>
      </c>
      <c r="C522" s="339"/>
      <c r="D522" s="339"/>
    </row>
    <row r="523" spans="1:4" s="321" customFormat="1" ht="19.5" customHeight="1">
      <c r="A523" s="339" t="s">
        <v>435</v>
      </c>
      <c r="B523" s="349">
        <f t="shared" si="59"/>
        <v>54</v>
      </c>
      <c r="C523" s="339"/>
      <c r="D523" s="339">
        <v>54</v>
      </c>
    </row>
    <row r="524" spans="1:4" s="320" customFormat="1" ht="19.5" customHeight="1">
      <c r="A524" s="335" t="s">
        <v>436</v>
      </c>
      <c r="B524" s="335">
        <f>SUM(B525:B531)</f>
        <v>337</v>
      </c>
      <c r="C524" s="335">
        <f>SUM(C525:C531)</f>
        <v>191</v>
      </c>
      <c r="D524" s="335">
        <f>SUM(D525:D531)</f>
        <v>146</v>
      </c>
    </row>
    <row r="525" spans="1:4" s="321" customFormat="1" ht="19.5" customHeight="1">
      <c r="A525" s="339" t="s">
        <v>88</v>
      </c>
      <c r="B525" s="349">
        <f aca="true" t="shared" si="60" ref="B525:B531">C525+D525</f>
        <v>191</v>
      </c>
      <c r="C525" s="339">
        <v>191</v>
      </c>
      <c r="D525" s="339"/>
    </row>
    <row r="526" spans="1:4" s="321" customFormat="1" ht="19.5" customHeight="1">
      <c r="A526" s="339" t="s">
        <v>89</v>
      </c>
      <c r="B526" s="349">
        <f t="shared" si="60"/>
        <v>19</v>
      </c>
      <c r="C526" s="339"/>
      <c r="D526" s="339">
        <v>19</v>
      </c>
    </row>
    <row r="527" spans="1:4" s="321" customFormat="1" ht="19.5" customHeight="1">
      <c r="A527" s="339" t="s">
        <v>90</v>
      </c>
      <c r="B527" s="349">
        <f t="shared" si="60"/>
        <v>0</v>
      </c>
      <c r="C527" s="339"/>
      <c r="D527" s="339"/>
    </row>
    <row r="528" spans="1:4" s="321" customFormat="1" ht="19.5" customHeight="1">
      <c r="A528" s="339" t="s">
        <v>437</v>
      </c>
      <c r="B528" s="349">
        <f t="shared" si="60"/>
        <v>0</v>
      </c>
      <c r="C528" s="339"/>
      <c r="D528" s="339"/>
    </row>
    <row r="529" spans="1:4" s="321" customFormat="1" ht="19.5" customHeight="1">
      <c r="A529" s="339" t="s">
        <v>438</v>
      </c>
      <c r="B529" s="349">
        <f t="shared" si="60"/>
        <v>0</v>
      </c>
      <c r="C529" s="339"/>
      <c r="D529" s="339"/>
    </row>
    <row r="530" spans="1:4" s="321" customFormat="1" ht="19.5" customHeight="1">
      <c r="A530" s="339" t="s">
        <v>439</v>
      </c>
      <c r="B530" s="349">
        <f t="shared" si="60"/>
        <v>78</v>
      </c>
      <c r="C530" s="339"/>
      <c r="D530" s="339">
        <v>78</v>
      </c>
    </row>
    <row r="531" spans="1:4" s="321" customFormat="1" ht="19.5" customHeight="1">
      <c r="A531" s="339" t="s">
        <v>440</v>
      </c>
      <c r="B531" s="349">
        <f t="shared" si="60"/>
        <v>49</v>
      </c>
      <c r="C531" s="339"/>
      <c r="D531" s="339">
        <v>49</v>
      </c>
    </row>
    <row r="532" spans="1:4" s="320" customFormat="1" ht="19.5" customHeight="1">
      <c r="A532" s="335" t="s">
        <v>441</v>
      </c>
      <c r="B532" s="335">
        <f>B533</f>
        <v>0</v>
      </c>
      <c r="C532" s="335">
        <f>C533</f>
        <v>0</v>
      </c>
      <c r="D532" s="335">
        <f>D533</f>
        <v>0</v>
      </c>
    </row>
    <row r="533" spans="1:4" s="321" customFormat="1" ht="19.5" customHeight="1">
      <c r="A533" s="339" t="s">
        <v>442</v>
      </c>
      <c r="B533" s="349">
        <f aca="true" t="shared" si="61" ref="B533:B542">C533+D533</f>
        <v>0</v>
      </c>
      <c r="C533" s="339"/>
      <c r="D533" s="339"/>
    </row>
    <row r="534" spans="1:4" s="320" customFormat="1" ht="19.5" customHeight="1">
      <c r="A534" s="335" t="s">
        <v>443</v>
      </c>
      <c r="B534" s="335">
        <f>SUM(B535:B542)</f>
        <v>2921</v>
      </c>
      <c r="C534" s="335">
        <f>SUM(C535:C542)</f>
        <v>2621</v>
      </c>
      <c r="D534" s="335">
        <f>SUM(D535:D542)</f>
        <v>300</v>
      </c>
    </row>
    <row r="535" spans="1:4" s="321" customFormat="1" ht="19.5" customHeight="1">
      <c r="A535" s="339" t="s">
        <v>444</v>
      </c>
      <c r="B535" s="349">
        <f t="shared" si="61"/>
        <v>85</v>
      </c>
      <c r="C535" s="339">
        <v>85</v>
      </c>
      <c r="D535" s="339"/>
    </row>
    <row r="536" spans="1:4" s="321" customFormat="1" ht="19.5" customHeight="1">
      <c r="A536" s="339" t="s">
        <v>445</v>
      </c>
      <c r="B536" s="349">
        <f t="shared" si="61"/>
        <v>405</v>
      </c>
      <c r="C536" s="339">
        <v>405</v>
      </c>
      <c r="D536" s="339"/>
    </row>
    <row r="537" spans="1:4" s="321" customFormat="1" ht="19.5" customHeight="1">
      <c r="A537" s="339" t="s">
        <v>446</v>
      </c>
      <c r="B537" s="349">
        <f t="shared" si="61"/>
        <v>0</v>
      </c>
      <c r="C537" s="339"/>
      <c r="D537" s="339"/>
    </row>
    <row r="538" spans="1:4" s="321" customFormat="1" ht="19.5" customHeight="1">
      <c r="A538" s="339" t="s">
        <v>447</v>
      </c>
      <c r="B538" s="349">
        <f t="shared" si="61"/>
        <v>2131</v>
      </c>
      <c r="C538" s="339">
        <v>2131</v>
      </c>
      <c r="D538" s="339"/>
    </row>
    <row r="539" spans="1:4" s="321" customFormat="1" ht="19.5" customHeight="1">
      <c r="A539" s="339" t="s">
        <v>448</v>
      </c>
      <c r="B539" s="349">
        <f t="shared" si="61"/>
        <v>300</v>
      </c>
      <c r="C539" s="339"/>
      <c r="D539" s="339">
        <v>300</v>
      </c>
    </row>
    <row r="540" spans="1:4" s="321" customFormat="1" ht="19.5" customHeight="1">
      <c r="A540" s="339" t="s">
        <v>449</v>
      </c>
      <c r="B540" s="349">
        <f t="shared" si="61"/>
        <v>0</v>
      </c>
      <c r="C540" s="339"/>
      <c r="D540" s="339"/>
    </row>
    <row r="541" spans="1:4" s="321" customFormat="1" ht="19.5" customHeight="1">
      <c r="A541" s="339" t="s">
        <v>450</v>
      </c>
      <c r="B541" s="349">
        <f t="shared" si="61"/>
        <v>0</v>
      </c>
      <c r="C541" s="339"/>
      <c r="D541" s="339"/>
    </row>
    <row r="542" spans="1:4" s="321" customFormat="1" ht="19.5" customHeight="1">
      <c r="A542" s="339" t="s">
        <v>451</v>
      </c>
      <c r="B542" s="349">
        <f t="shared" si="61"/>
        <v>0</v>
      </c>
      <c r="C542" s="339"/>
      <c r="D542" s="339"/>
    </row>
    <row r="543" spans="1:4" s="320" customFormat="1" ht="19.5" customHeight="1">
      <c r="A543" s="335" t="s">
        <v>452</v>
      </c>
      <c r="B543" s="335">
        <f>SUM(B544:B546)</f>
        <v>0</v>
      </c>
      <c r="C543" s="335">
        <f>SUM(C544:C546)</f>
        <v>0</v>
      </c>
      <c r="D543" s="335">
        <f>SUM(D544:D546)</f>
        <v>0</v>
      </c>
    </row>
    <row r="544" spans="1:4" s="321" customFormat="1" ht="19.5" customHeight="1">
      <c r="A544" s="339" t="s">
        <v>453</v>
      </c>
      <c r="B544" s="349">
        <f aca="true" t="shared" si="62" ref="B544:B546">C544+D544</f>
        <v>0</v>
      </c>
      <c r="C544" s="339"/>
      <c r="D544" s="339"/>
    </row>
    <row r="545" spans="1:4" s="321" customFormat="1" ht="19.5" customHeight="1">
      <c r="A545" s="339" t="s">
        <v>454</v>
      </c>
      <c r="B545" s="349">
        <f t="shared" si="62"/>
        <v>0</v>
      </c>
      <c r="C545" s="339"/>
      <c r="D545" s="339"/>
    </row>
    <row r="546" spans="1:4" s="321" customFormat="1" ht="19.5" customHeight="1">
      <c r="A546" s="339" t="s">
        <v>455</v>
      </c>
      <c r="B546" s="349">
        <f t="shared" si="62"/>
        <v>0</v>
      </c>
      <c r="C546" s="339"/>
      <c r="D546" s="339"/>
    </row>
    <row r="547" spans="1:4" s="320" customFormat="1" ht="19.5" customHeight="1">
      <c r="A547" s="335" t="s">
        <v>456</v>
      </c>
      <c r="B547" s="335">
        <f>SUM(B548:B556)</f>
        <v>353</v>
      </c>
      <c r="C547" s="335">
        <f>SUM(C548:C556)</f>
        <v>0</v>
      </c>
      <c r="D547" s="335">
        <f>SUM(D548:D556)</f>
        <v>353</v>
      </c>
    </row>
    <row r="548" spans="1:4" s="321" customFormat="1" ht="19.5" customHeight="1">
      <c r="A548" s="339" t="s">
        <v>457</v>
      </c>
      <c r="B548" s="349">
        <f aca="true" t="shared" si="63" ref="B548:B556">C548+D548</f>
        <v>226</v>
      </c>
      <c r="C548" s="339"/>
      <c r="D548" s="339">
        <v>226</v>
      </c>
    </row>
    <row r="549" spans="1:4" s="321" customFormat="1" ht="19.5" customHeight="1">
      <c r="A549" s="339" t="s">
        <v>458</v>
      </c>
      <c r="B549" s="349">
        <f t="shared" si="63"/>
        <v>0</v>
      </c>
      <c r="C549" s="339"/>
      <c r="D549" s="339"/>
    </row>
    <row r="550" spans="1:4" s="321" customFormat="1" ht="19.5" customHeight="1">
      <c r="A550" s="339" t="s">
        <v>459</v>
      </c>
      <c r="B550" s="349">
        <f t="shared" si="63"/>
        <v>0</v>
      </c>
      <c r="C550" s="339"/>
      <c r="D550" s="339"/>
    </row>
    <row r="551" spans="1:4" s="321" customFormat="1" ht="19.5" customHeight="1">
      <c r="A551" s="339" t="s">
        <v>460</v>
      </c>
      <c r="B551" s="349">
        <f t="shared" si="63"/>
        <v>127</v>
      </c>
      <c r="C551" s="339"/>
      <c r="D551" s="339">
        <v>127</v>
      </c>
    </row>
    <row r="552" spans="1:4" s="321" customFormat="1" ht="19.5" customHeight="1">
      <c r="A552" s="339" t="s">
        <v>461</v>
      </c>
      <c r="B552" s="349">
        <f t="shared" si="63"/>
        <v>0</v>
      </c>
      <c r="C552" s="339"/>
      <c r="D552" s="339"/>
    </row>
    <row r="553" spans="1:4" s="321" customFormat="1" ht="19.5" customHeight="1">
      <c r="A553" s="339" t="s">
        <v>462</v>
      </c>
      <c r="B553" s="349">
        <f t="shared" si="63"/>
        <v>0</v>
      </c>
      <c r="C553" s="339"/>
      <c r="D553" s="339"/>
    </row>
    <row r="554" spans="1:4" s="321" customFormat="1" ht="19.5" customHeight="1">
      <c r="A554" s="339" t="s">
        <v>463</v>
      </c>
      <c r="B554" s="349">
        <f t="shared" si="63"/>
        <v>0</v>
      </c>
      <c r="C554" s="339"/>
      <c r="D554" s="339"/>
    </row>
    <row r="555" spans="1:4" s="321" customFormat="1" ht="19.5" customHeight="1">
      <c r="A555" s="339" t="s">
        <v>464</v>
      </c>
      <c r="B555" s="349">
        <f t="shared" si="63"/>
        <v>0</v>
      </c>
      <c r="C555" s="339"/>
      <c r="D555" s="339"/>
    </row>
    <row r="556" spans="1:4" s="321" customFormat="1" ht="19.5" customHeight="1">
      <c r="A556" s="339" t="s">
        <v>465</v>
      </c>
      <c r="B556" s="349">
        <f t="shared" si="63"/>
        <v>0</v>
      </c>
      <c r="C556" s="339"/>
      <c r="D556" s="339"/>
    </row>
    <row r="557" spans="1:4" s="320" customFormat="1" ht="19.5" customHeight="1">
      <c r="A557" s="335" t="s">
        <v>466</v>
      </c>
      <c r="B557" s="335">
        <f>SUM(B558:B564)</f>
        <v>611</v>
      </c>
      <c r="C557" s="335">
        <f>SUM(C558:C564)</f>
        <v>0</v>
      </c>
      <c r="D557" s="335">
        <f>SUM(D558:D564)</f>
        <v>611</v>
      </c>
    </row>
    <row r="558" spans="1:4" s="321" customFormat="1" ht="19.5" customHeight="1">
      <c r="A558" s="339" t="s">
        <v>467</v>
      </c>
      <c r="B558" s="349">
        <f aca="true" t="shared" si="64" ref="B558:B564">C558+D558</f>
        <v>0</v>
      </c>
      <c r="C558" s="339"/>
      <c r="D558" s="339"/>
    </row>
    <row r="559" spans="1:4" s="321" customFormat="1" ht="19.5" customHeight="1">
      <c r="A559" s="339" t="s">
        <v>468</v>
      </c>
      <c r="B559" s="349">
        <f t="shared" si="64"/>
        <v>0</v>
      </c>
      <c r="C559" s="339"/>
      <c r="D559" s="339"/>
    </row>
    <row r="560" spans="1:4" s="321" customFormat="1" ht="19.5" customHeight="1">
      <c r="A560" s="339" t="s">
        <v>469</v>
      </c>
      <c r="B560" s="349">
        <f t="shared" si="64"/>
        <v>0</v>
      </c>
      <c r="C560" s="339"/>
      <c r="D560" s="339"/>
    </row>
    <row r="561" spans="1:4" s="321" customFormat="1" ht="19.5" customHeight="1">
      <c r="A561" s="339" t="s">
        <v>470</v>
      </c>
      <c r="B561" s="349">
        <f t="shared" si="64"/>
        <v>0</v>
      </c>
      <c r="C561" s="339"/>
      <c r="D561" s="339"/>
    </row>
    <row r="562" spans="1:4" s="321" customFormat="1" ht="19.5" customHeight="1">
      <c r="A562" s="339" t="s">
        <v>471</v>
      </c>
      <c r="B562" s="349">
        <f t="shared" si="64"/>
        <v>611</v>
      </c>
      <c r="C562" s="339"/>
      <c r="D562" s="339">
        <v>611</v>
      </c>
    </row>
    <row r="563" spans="1:4" s="321" customFormat="1" ht="19.5" customHeight="1">
      <c r="A563" s="339" t="s">
        <v>472</v>
      </c>
      <c r="B563" s="349">
        <f t="shared" si="64"/>
        <v>0</v>
      </c>
      <c r="C563" s="339"/>
      <c r="D563" s="339"/>
    </row>
    <row r="564" spans="1:4" s="321" customFormat="1" ht="19.5" customHeight="1">
      <c r="A564" s="339" t="s">
        <v>473</v>
      </c>
      <c r="B564" s="349">
        <f t="shared" si="64"/>
        <v>0</v>
      </c>
      <c r="C564" s="339"/>
      <c r="D564" s="339"/>
    </row>
    <row r="565" spans="1:4" s="320" customFormat="1" ht="19.5" customHeight="1">
      <c r="A565" s="335" t="s">
        <v>474</v>
      </c>
      <c r="B565" s="350">
        <f>SUM(B566:B571)</f>
        <v>0</v>
      </c>
      <c r="C565" s="350">
        <f>SUM(C566:C571)</f>
        <v>0</v>
      </c>
      <c r="D565" s="350">
        <f>SUM(D566:D571)</f>
        <v>0</v>
      </c>
    </row>
    <row r="566" spans="1:4" s="321" customFormat="1" ht="19.5" customHeight="1">
      <c r="A566" s="339" t="s">
        <v>475</v>
      </c>
      <c r="B566" s="349">
        <f aca="true" t="shared" si="65" ref="B566:B571">C566+D566</f>
        <v>0</v>
      </c>
      <c r="C566" s="339"/>
      <c r="D566" s="339"/>
    </row>
    <row r="567" spans="1:4" s="321" customFormat="1" ht="19.5" customHeight="1">
      <c r="A567" s="339" t="s">
        <v>476</v>
      </c>
      <c r="B567" s="349">
        <f t="shared" si="65"/>
        <v>0</v>
      </c>
      <c r="C567" s="339"/>
      <c r="D567" s="339"/>
    </row>
    <row r="568" spans="1:4" s="321" customFormat="1" ht="19.5" customHeight="1">
      <c r="A568" s="339" t="s">
        <v>477</v>
      </c>
      <c r="B568" s="349">
        <f t="shared" si="65"/>
        <v>0</v>
      </c>
      <c r="C568" s="339"/>
      <c r="D568" s="339"/>
    </row>
    <row r="569" spans="1:4" s="321" customFormat="1" ht="19.5" customHeight="1">
      <c r="A569" s="339" t="s">
        <v>478</v>
      </c>
      <c r="B569" s="349">
        <f t="shared" si="65"/>
        <v>0</v>
      </c>
      <c r="C569" s="339"/>
      <c r="D569" s="339"/>
    </row>
    <row r="570" spans="1:4" s="321" customFormat="1" ht="19.5" customHeight="1">
      <c r="A570" s="339" t="s">
        <v>479</v>
      </c>
      <c r="B570" s="349">
        <f t="shared" si="65"/>
        <v>0</v>
      </c>
      <c r="C570" s="339"/>
      <c r="D570" s="339"/>
    </row>
    <row r="571" spans="1:4" s="321" customFormat="1" ht="19.5" customHeight="1">
      <c r="A571" s="339" t="s">
        <v>480</v>
      </c>
      <c r="B571" s="349">
        <f t="shared" si="65"/>
        <v>0</v>
      </c>
      <c r="C571" s="339"/>
      <c r="D571" s="339"/>
    </row>
    <row r="572" spans="1:4" s="320" customFormat="1" ht="19.5" customHeight="1">
      <c r="A572" s="335" t="s">
        <v>481</v>
      </c>
      <c r="B572" s="350">
        <f>SUM(B573:B579)</f>
        <v>234</v>
      </c>
      <c r="C572" s="350">
        <f>SUM(C573:C579)</f>
        <v>0</v>
      </c>
      <c r="D572" s="350">
        <f>SUM(D573:D579)</f>
        <v>234</v>
      </c>
    </row>
    <row r="573" spans="1:4" s="321" customFormat="1" ht="19.5" customHeight="1">
      <c r="A573" s="339" t="s">
        <v>482</v>
      </c>
      <c r="B573" s="349">
        <f aca="true" t="shared" si="66" ref="B573:B579">C573+D573</f>
        <v>9</v>
      </c>
      <c r="C573" s="339"/>
      <c r="D573" s="339">
        <v>9</v>
      </c>
    </row>
    <row r="574" spans="1:4" s="321" customFormat="1" ht="19.5" customHeight="1">
      <c r="A574" s="339" t="s">
        <v>483</v>
      </c>
      <c r="B574" s="349">
        <f t="shared" si="66"/>
        <v>212</v>
      </c>
      <c r="C574" s="339"/>
      <c r="D574" s="339">
        <v>212</v>
      </c>
    </row>
    <row r="575" spans="1:4" s="321" customFormat="1" ht="19.5" customHeight="1">
      <c r="A575" s="339" t="s">
        <v>484</v>
      </c>
      <c r="B575" s="349">
        <f t="shared" si="66"/>
        <v>0</v>
      </c>
      <c r="C575" s="339"/>
      <c r="D575" s="339"/>
    </row>
    <row r="576" spans="1:4" s="321" customFormat="1" ht="19.5" customHeight="1">
      <c r="A576" s="339" t="s">
        <v>485</v>
      </c>
      <c r="B576" s="349">
        <f t="shared" si="66"/>
        <v>12</v>
      </c>
      <c r="C576" s="339"/>
      <c r="D576" s="339">
        <v>12</v>
      </c>
    </row>
    <row r="577" spans="1:4" s="321" customFormat="1" ht="19.5" customHeight="1">
      <c r="A577" s="339" t="s">
        <v>486</v>
      </c>
      <c r="B577" s="349">
        <f t="shared" si="66"/>
        <v>0</v>
      </c>
      <c r="C577" s="339"/>
      <c r="D577" s="339"/>
    </row>
    <row r="578" spans="1:4" s="321" customFormat="1" ht="19.5" customHeight="1">
      <c r="A578" s="339" t="s">
        <v>487</v>
      </c>
      <c r="B578" s="349">
        <f t="shared" si="66"/>
        <v>0</v>
      </c>
      <c r="C578" s="339"/>
      <c r="D578" s="339"/>
    </row>
    <row r="579" spans="1:4" s="321" customFormat="1" ht="19.5" customHeight="1">
      <c r="A579" s="339" t="s">
        <v>488</v>
      </c>
      <c r="B579" s="349">
        <f t="shared" si="66"/>
        <v>1</v>
      </c>
      <c r="C579" s="339"/>
      <c r="D579" s="339">
        <v>1</v>
      </c>
    </row>
    <row r="580" spans="1:4" s="320" customFormat="1" ht="19.5" customHeight="1">
      <c r="A580" s="335" t="s">
        <v>489</v>
      </c>
      <c r="B580" s="335">
        <f>SUM(B581:B588)</f>
        <v>103</v>
      </c>
      <c r="C580" s="335">
        <f>SUM(C581:C588)</f>
        <v>0</v>
      </c>
      <c r="D580" s="335">
        <f>SUM(D581:D588)</f>
        <v>103</v>
      </c>
    </row>
    <row r="581" spans="1:4" s="321" customFormat="1" ht="19.5" customHeight="1">
      <c r="A581" s="339" t="s">
        <v>88</v>
      </c>
      <c r="B581" s="349">
        <f aca="true" t="shared" si="67" ref="B581:B588">C581+D581</f>
        <v>0</v>
      </c>
      <c r="C581" s="339"/>
      <c r="D581" s="339"/>
    </row>
    <row r="582" spans="1:4" s="321" customFormat="1" ht="19.5" customHeight="1">
      <c r="A582" s="339" t="s">
        <v>89</v>
      </c>
      <c r="B582" s="349">
        <f t="shared" si="67"/>
        <v>0</v>
      </c>
      <c r="C582" s="339"/>
      <c r="D582" s="339"/>
    </row>
    <row r="583" spans="1:4" s="321" customFormat="1" ht="19.5" customHeight="1">
      <c r="A583" s="339" t="s">
        <v>90</v>
      </c>
      <c r="B583" s="349">
        <f t="shared" si="67"/>
        <v>0</v>
      </c>
      <c r="C583" s="339"/>
      <c r="D583" s="339"/>
    </row>
    <row r="584" spans="1:4" s="321" customFormat="1" ht="19.5" customHeight="1">
      <c r="A584" s="339" t="s">
        <v>490</v>
      </c>
      <c r="B584" s="349">
        <f t="shared" si="67"/>
        <v>6</v>
      </c>
      <c r="C584" s="339"/>
      <c r="D584" s="339">
        <v>6</v>
      </c>
    </row>
    <row r="585" spans="1:4" s="321" customFormat="1" ht="19.5" customHeight="1">
      <c r="A585" s="339" t="s">
        <v>491</v>
      </c>
      <c r="B585" s="349">
        <f t="shared" si="67"/>
        <v>0</v>
      </c>
      <c r="C585" s="339"/>
      <c r="D585" s="339"/>
    </row>
    <row r="586" spans="1:4" s="321" customFormat="1" ht="19.5" customHeight="1">
      <c r="A586" s="339" t="s">
        <v>492</v>
      </c>
      <c r="B586" s="349">
        <f t="shared" si="67"/>
        <v>0</v>
      </c>
      <c r="C586" s="339"/>
      <c r="D586" s="339"/>
    </row>
    <row r="587" spans="1:4" s="321" customFormat="1" ht="19.5" customHeight="1">
      <c r="A587" s="339" t="s">
        <v>493</v>
      </c>
      <c r="B587" s="349">
        <f t="shared" si="67"/>
        <v>79</v>
      </c>
      <c r="C587" s="339"/>
      <c r="D587" s="339">
        <v>79</v>
      </c>
    </row>
    <row r="588" spans="1:4" s="321" customFormat="1" ht="19.5" customHeight="1">
      <c r="A588" s="339" t="s">
        <v>494</v>
      </c>
      <c r="B588" s="349">
        <f t="shared" si="67"/>
        <v>18</v>
      </c>
      <c r="C588" s="339"/>
      <c r="D588" s="339">
        <v>18</v>
      </c>
    </row>
    <row r="589" spans="1:4" s="320" customFormat="1" ht="19.5" customHeight="1">
      <c r="A589" s="335" t="s">
        <v>495</v>
      </c>
      <c r="B589" s="335">
        <f>SUM(B590:B593)</f>
        <v>0</v>
      </c>
      <c r="C589" s="335">
        <f>SUM(C590:C593)</f>
        <v>0</v>
      </c>
      <c r="D589" s="335">
        <f>SUM(D590:D593)</f>
        <v>0</v>
      </c>
    </row>
    <row r="590" spans="1:4" s="321" customFormat="1" ht="19.5" customHeight="1">
      <c r="A590" s="339" t="s">
        <v>88</v>
      </c>
      <c r="B590" s="349">
        <f aca="true" t="shared" si="68" ref="B590:B593">C590+D590</f>
        <v>0</v>
      </c>
      <c r="C590" s="339"/>
      <c r="D590" s="339"/>
    </row>
    <row r="591" spans="1:4" s="321" customFormat="1" ht="19.5" customHeight="1">
      <c r="A591" s="339" t="s">
        <v>89</v>
      </c>
      <c r="B591" s="349">
        <f t="shared" si="68"/>
        <v>0</v>
      </c>
      <c r="C591" s="339"/>
      <c r="D591" s="339"/>
    </row>
    <row r="592" spans="1:4" s="321" customFormat="1" ht="19.5" customHeight="1">
      <c r="A592" s="339" t="s">
        <v>90</v>
      </c>
      <c r="B592" s="349">
        <f t="shared" si="68"/>
        <v>0</v>
      </c>
      <c r="C592" s="339"/>
      <c r="D592" s="339"/>
    </row>
    <row r="593" spans="1:4" s="321" customFormat="1" ht="19.5" customHeight="1">
      <c r="A593" s="339" t="s">
        <v>496</v>
      </c>
      <c r="B593" s="349">
        <f t="shared" si="68"/>
        <v>0</v>
      </c>
      <c r="C593" s="339"/>
      <c r="D593" s="339"/>
    </row>
    <row r="594" spans="1:4" s="320" customFormat="1" ht="19.5" customHeight="1">
      <c r="A594" s="335" t="s">
        <v>497</v>
      </c>
      <c r="B594" s="335">
        <f>SUM(B595:B596)</f>
        <v>1377</v>
      </c>
      <c r="C594" s="335">
        <f>SUM(C595:C596)</f>
        <v>0</v>
      </c>
      <c r="D594" s="335">
        <f>SUM(D595:D596)</f>
        <v>1377</v>
      </c>
    </row>
    <row r="595" spans="1:4" s="321" customFormat="1" ht="19.5" customHeight="1">
      <c r="A595" s="339" t="s">
        <v>498</v>
      </c>
      <c r="B595" s="349">
        <f aca="true" t="shared" si="69" ref="B595:B599">C595+D595</f>
        <v>1377</v>
      </c>
      <c r="C595" s="339"/>
      <c r="D595" s="339">
        <v>1377</v>
      </c>
    </row>
    <row r="596" spans="1:4" s="321" customFormat="1" ht="19.5" customHeight="1">
      <c r="A596" s="339" t="s">
        <v>499</v>
      </c>
      <c r="B596" s="349">
        <f t="shared" si="69"/>
        <v>0</v>
      </c>
      <c r="C596" s="339"/>
      <c r="D596" s="339"/>
    </row>
    <row r="597" spans="1:4" s="320" customFormat="1" ht="19.5" customHeight="1">
      <c r="A597" s="335" t="s">
        <v>500</v>
      </c>
      <c r="B597" s="335">
        <f>SUM(B598:B599)</f>
        <v>0</v>
      </c>
      <c r="C597" s="335">
        <f>SUM(C598:C599)</f>
        <v>0</v>
      </c>
      <c r="D597" s="335">
        <f>SUM(D598:D599)</f>
        <v>0</v>
      </c>
    </row>
    <row r="598" spans="1:4" s="321" customFormat="1" ht="19.5" customHeight="1">
      <c r="A598" s="339" t="s">
        <v>501</v>
      </c>
      <c r="B598" s="349">
        <f t="shared" si="69"/>
        <v>0</v>
      </c>
      <c r="C598" s="339"/>
      <c r="D598" s="339"/>
    </row>
    <row r="599" spans="1:4" s="321" customFormat="1" ht="19.5" customHeight="1">
      <c r="A599" s="339" t="s">
        <v>502</v>
      </c>
      <c r="B599" s="349">
        <f t="shared" si="69"/>
        <v>0</v>
      </c>
      <c r="C599" s="339"/>
      <c r="D599" s="339"/>
    </row>
    <row r="600" spans="1:4" s="320" customFormat="1" ht="19.5" customHeight="1">
      <c r="A600" s="335" t="s">
        <v>503</v>
      </c>
      <c r="B600" s="335">
        <f>SUM(B601:B602)</f>
        <v>44</v>
      </c>
      <c r="C600" s="335">
        <f>SUM(C601:C602)</f>
        <v>0</v>
      </c>
      <c r="D600" s="335">
        <f>SUM(D601:D602)</f>
        <v>44</v>
      </c>
    </row>
    <row r="601" spans="1:4" s="321" customFormat="1" ht="19.5" customHeight="1">
      <c r="A601" s="339" t="s">
        <v>504</v>
      </c>
      <c r="B601" s="349">
        <f aca="true" t="shared" si="70" ref="B601:B605">C601+D601</f>
        <v>0</v>
      </c>
      <c r="C601" s="339"/>
      <c r="D601" s="339"/>
    </row>
    <row r="602" spans="1:4" s="321" customFormat="1" ht="19.5" customHeight="1">
      <c r="A602" s="339" t="s">
        <v>505</v>
      </c>
      <c r="B602" s="349">
        <f t="shared" si="70"/>
        <v>44</v>
      </c>
      <c r="C602" s="339"/>
      <c r="D602" s="339">
        <v>44</v>
      </c>
    </row>
    <row r="603" spans="1:4" s="320" customFormat="1" ht="19.5" customHeight="1">
      <c r="A603" s="335" t="s">
        <v>506</v>
      </c>
      <c r="B603" s="335">
        <f>SUM(B604:B605)</f>
        <v>0</v>
      </c>
      <c r="C603" s="335">
        <f>SUM(C604:C605)</f>
        <v>0</v>
      </c>
      <c r="D603" s="335">
        <f>SUM(D604:D605)</f>
        <v>0</v>
      </c>
    </row>
    <row r="604" spans="1:4" s="321" customFormat="1" ht="19.5" customHeight="1">
      <c r="A604" s="339" t="s">
        <v>507</v>
      </c>
      <c r="B604" s="349">
        <f t="shared" si="70"/>
        <v>0</v>
      </c>
      <c r="C604" s="339"/>
      <c r="D604" s="339"/>
    </row>
    <row r="605" spans="1:4" s="321" customFormat="1" ht="19.5" customHeight="1">
      <c r="A605" s="339" t="s">
        <v>508</v>
      </c>
      <c r="B605" s="349">
        <f t="shared" si="70"/>
        <v>0</v>
      </c>
      <c r="C605" s="339"/>
      <c r="D605" s="339"/>
    </row>
    <row r="606" spans="1:4" s="320" customFormat="1" ht="24" customHeight="1">
      <c r="A606" s="335" t="s">
        <v>509</v>
      </c>
      <c r="B606" s="335">
        <f>SUM(B607:B608)</f>
        <v>0</v>
      </c>
      <c r="C606" s="335">
        <f>SUM(C607:C608)</f>
        <v>0</v>
      </c>
      <c r="D606" s="335">
        <f>SUM(D607:D608)</f>
        <v>0</v>
      </c>
    </row>
    <row r="607" spans="1:4" s="321" customFormat="1" ht="24" customHeight="1">
      <c r="A607" s="339" t="s">
        <v>510</v>
      </c>
      <c r="B607" s="349">
        <f aca="true" t="shared" si="71" ref="B607:B612">C607+D607</f>
        <v>0</v>
      </c>
      <c r="C607" s="339"/>
      <c r="D607" s="339"/>
    </row>
    <row r="608" spans="1:4" s="321" customFormat="1" ht="24" customHeight="1">
      <c r="A608" s="339" t="s">
        <v>511</v>
      </c>
      <c r="B608" s="349">
        <f t="shared" si="71"/>
        <v>0</v>
      </c>
      <c r="C608" s="339"/>
      <c r="D608" s="339"/>
    </row>
    <row r="609" spans="1:4" s="320" customFormat="1" ht="24" customHeight="1">
      <c r="A609" s="335" t="s">
        <v>512</v>
      </c>
      <c r="B609" s="335">
        <f>SUM(B610:B612)</f>
        <v>265</v>
      </c>
      <c r="C609" s="335">
        <f>SUM(C610:C612)</f>
        <v>0</v>
      </c>
      <c r="D609" s="335">
        <f>SUM(D610:D612)</f>
        <v>265</v>
      </c>
    </row>
    <row r="610" spans="1:4" s="321" customFormat="1" ht="24" customHeight="1">
      <c r="A610" s="339" t="s">
        <v>513</v>
      </c>
      <c r="B610" s="349">
        <f t="shared" si="71"/>
        <v>0</v>
      </c>
      <c r="C610" s="339"/>
      <c r="D610" s="339"/>
    </row>
    <row r="611" spans="1:4" s="321" customFormat="1" ht="24" customHeight="1">
      <c r="A611" s="339" t="s">
        <v>514</v>
      </c>
      <c r="B611" s="349">
        <f t="shared" si="71"/>
        <v>265</v>
      </c>
      <c r="C611" s="339"/>
      <c r="D611" s="339">
        <v>265</v>
      </c>
    </row>
    <row r="612" spans="1:4" s="321" customFormat="1" ht="24" customHeight="1">
      <c r="A612" s="339" t="s">
        <v>515</v>
      </c>
      <c r="B612" s="349">
        <f t="shared" si="71"/>
        <v>0</v>
      </c>
      <c r="C612" s="339"/>
      <c r="D612" s="339"/>
    </row>
    <row r="613" spans="1:4" s="320" customFormat="1" ht="24" customHeight="1">
      <c r="A613" s="335" t="s">
        <v>516</v>
      </c>
      <c r="B613" s="335">
        <f>SUM(B614:B616)</f>
        <v>0</v>
      </c>
      <c r="C613" s="335">
        <f>SUM(C614:C616)</f>
        <v>0</v>
      </c>
      <c r="D613" s="335">
        <f>SUM(D614:D616)</f>
        <v>0</v>
      </c>
    </row>
    <row r="614" spans="1:4" s="321" customFormat="1" ht="24" customHeight="1">
      <c r="A614" s="339" t="s">
        <v>517</v>
      </c>
      <c r="B614" s="349">
        <f aca="true" t="shared" si="72" ref="B614:B616">C614+D614</f>
        <v>0</v>
      </c>
      <c r="C614" s="339"/>
      <c r="D614" s="339"/>
    </row>
    <row r="615" spans="1:4" s="321" customFormat="1" ht="24" customHeight="1">
      <c r="A615" s="339" t="s">
        <v>518</v>
      </c>
      <c r="B615" s="349">
        <f t="shared" si="72"/>
        <v>0</v>
      </c>
      <c r="C615" s="339"/>
      <c r="D615" s="339"/>
    </row>
    <row r="616" spans="1:4" s="321" customFormat="1" ht="24" customHeight="1">
      <c r="A616" s="339" t="s">
        <v>519</v>
      </c>
      <c r="B616" s="349">
        <f t="shared" si="72"/>
        <v>0</v>
      </c>
      <c r="C616" s="339"/>
      <c r="D616" s="339"/>
    </row>
    <row r="617" spans="1:4" s="320" customFormat="1" ht="24" customHeight="1">
      <c r="A617" s="351" t="s">
        <v>520</v>
      </c>
      <c r="B617" s="335">
        <f>SUM(B618:B624)</f>
        <v>69</v>
      </c>
      <c r="C617" s="335">
        <f>SUM(C618:C624)</f>
        <v>0</v>
      </c>
      <c r="D617" s="335">
        <f>SUM(D618:D624)</f>
        <v>69</v>
      </c>
    </row>
    <row r="618" spans="1:4" s="321" customFormat="1" ht="24" customHeight="1">
      <c r="A618" s="339" t="s">
        <v>88</v>
      </c>
      <c r="B618" s="349">
        <f aca="true" t="shared" si="73" ref="B618:B624">C618+D618</f>
        <v>0</v>
      </c>
      <c r="C618" s="339"/>
      <c r="D618" s="339"/>
    </row>
    <row r="619" spans="1:4" s="321" customFormat="1" ht="24" customHeight="1">
      <c r="A619" s="339" t="s">
        <v>89</v>
      </c>
      <c r="B619" s="349">
        <f t="shared" si="73"/>
        <v>0</v>
      </c>
      <c r="C619" s="339"/>
      <c r="D619" s="339"/>
    </row>
    <row r="620" spans="1:4" s="321" customFormat="1" ht="24" customHeight="1">
      <c r="A620" s="339" t="s">
        <v>90</v>
      </c>
      <c r="B620" s="349">
        <f t="shared" si="73"/>
        <v>0</v>
      </c>
      <c r="C620" s="339"/>
      <c r="D620" s="339"/>
    </row>
    <row r="621" spans="1:4" s="321" customFormat="1" ht="24" customHeight="1">
      <c r="A621" s="339" t="s">
        <v>521</v>
      </c>
      <c r="B621" s="349">
        <f t="shared" si="73"/>
        <v>69</v>
      </c>
      <c r="C621" s="339"/>
      <c r="D621" s="339">
        <v>69</v>
      </c>
    </row>
    <row r="622" spans="1:4" s="321" customFormat="1" ht="24" customHeight="1">
      <c r="A622" s="339" t="s">
        <v>522</v>
      </c>
      <c r="B622" s="349">
        <f t="shared" si="73"/>
        <v>0</v>
      </c>
      <c r="C622" s="339"/>
      <c r="D622" s="339"/>
    </row>
    <row r="623" spans="1:4" s="321" customFormat="1" ht="24" customHeight="1">
      <c r="A623" s="339" t="s">
        <v>97</v>
      </c>
      <c r="B623" s="349">
        <f t="shared" si="73"/>
        <v>0</v>
      </c>
      <c r="C623" s="339"/>
      <c r="D623" s="339"/>
    </row>
    <row r="624" spans="1:4" s="321" customFormat="1" ht="24" customHeight="1">
      <c r="A624" s="339" t="s">
        <v>523</v>
      </c>
      <c r="B624" s="349">
        <f t="shared" si="73"/>
        <v>0</v>
      </c>
      <c r="C624" s="339"/>
      <c r="D624" s="339"/>
    </row>
    <row r="625" spans="1:4" s="320" customFormat="1" ht="24" customHeight="1">
      <c r="A625" s="335" t="s">
        <v>524</v>
      </c>
      <c r="B625" s="335">
        <f>SUM(B626:B627)</f>
        <v>0</v>
      </c>
      <c r="C625" s="335">
        <f>SUM(C626:C627)</f>
        <v>0</v>
      </c>
      <c r="D625" s="335">
        <f>SUM(D626:D627)</f>
        <v>0</v>
      </c>
    </row>
    <row r="626" spans="1:4" s="321" customFormat="1" ht="22.5" customHeight="1">
      <c r="A626" s="339" t="s">
        <v>525</v>
      </c>
      <c r="B626" s="349">
        <f aca="true" t="shared" si="74" ref="B626:B628">C626+D626</f>
        <v>0</v>
      </c>
      <c r="C626" s="339"/>
      <c r="D626" s="339"/>
    </row>
    <row r="627" spans="1:4" s="321" customFormat="1" ht="22.5" customHeight="1">
      <c r="A627" s="339" t="s">
        <v>526</v>
      </c>
      <c r="B627" s="349">
        <f t="shared" si="74"/>
        <v>0</v>
      </c>
      <c r="C627" s="339"/>
      <c r="D627" s="339"/>
    </row>
    <row r="628" spans="1:4" s="322" customFormat="1" ht="22.5" customHeight="1">
      <c r="A628" s="346" t="s">
        <v>527</v>
      </c>
      <c r="B628" s="346">
        <f t="shared" si="74"/>
        <v>66</v>
      </c>
      <c r="C628" s="346">
        <v>66</v>
      </c>
      <c r="D628" s="346">
        <v>0</v>
      </c>
    </row>
    <row r="629" spans="1:4" s="320" customFormat="1" ht="22.5" customHeight="1">
      <c r="A629" s="335" t="s">
        <v>528</v>
      </c>
      <c r="B629" s="335">
        <f>SUM(B630,B635,B649,B653,B665,B668,B672,B677,B681,B685,B688,B697,B698)</f>
        <v>4382</v>
      </c>
      <c r="C629" s="335">
        <f>SUM(C630,C635,C649,C653,C665,C668,C672,C677,C681,C685,C688,C697,C698)</f>
        <v>1924</v>
      </c>
      <c r="D629" s="335">
        <f>SUM(D630,D635,D649,D653,D665,D668,D672,D677,D681,D685,D688,D697,D698)</f>
        <v>2458</v>
      </c>
    </row>
    <row r="630" spans="1:4" s="320" customFormat="1" ht="22.5" customHeight="1">
      <c r="A630" s="335" t="s">
        <v>529</v>
      </c>
      <c r="B630" s="335">
        <f>SUM(B631:B634)</f>
        <v>226</v>
      </c>
      <c r="C630" s="335">
        <f>SUM(C631:C634)</f>
        <v>226</v>
      </c>
      <c r="D630" s="335">
        <f>SUM(D631:D634)</f>
        <v>0</v>
      </c>
    </row>
    <row r="631" spans="1:4" s="321" customFormat="1" ht="22.5" customHeight="1">
      <c r="A631" s="339" t="s">
        <v>88</v>
      </c>
      <c r="B631" s="349">
        <f aca="true" t="shared" si="75" ref="B631:B634">C631+D631</f>
        <v>226</v>
      </c>
      <c r="C631" s="339">
        <v>226</v>
      </c>
      <c r="D631" s="339"/>
    </row>
    <row r="632" spans="1:4" s="321" customFormat="1" ht="22.5" customHeight="1">
      <c r="A632" s="339" t="s">
        <v>89</v>
      </c>
      <c r="B632" s="349">
        <f t="shared" si="75"/>
        <v>0</v>
      </c>
      <c r="C632" s="339"/>
      <c r="D632" s="339"/>
    </row>
    <row r="633" spans="1:4" s="321" customFormat="1" ht="22.5" customHeight="1">
      <c r="A633" s="339" t="s">
        <v>90</v>
      </c>
      <c r="B633" s="349">
        <f t="shared" si="75"/>
        <v>0</v>
      </c>
      <c r="C633" s="339"/>
      <c r="D633" s="339"/>
    </row>
    <row r="634" spans="1:4" s="321" customFormat="1" ht="22.5" customHeight="1">
      <c r="A634" s="339" t="s">
        <v>530</v>
      </c>
      <c r="B634" s="349">
        <f t="shared" si="75"/>
        <v>0</v>
      </c>
      <c r="C634" s="339"/>
      <c r="D634" s="339"/>
    </row>
    <row r="635" spans="1:4" s="320" customFormat="1" ht="22.5" customHeight="1">
      <c r="A635" s="335" t="s">
        <v>531</v>
      </c>
      <c r="B635" s="335">
        <f>SUM(B636:B648)</f>
        <v>0</v>
      </c>
      <c r="C635" s="335">
        <f>SUM(C636:C648)</f>
        <v>0</v>
      </c>
      <c r="D635" s="335">
        <f>SUM(D636:D648)</f>
        <v>0</v>
      </c>
    </row>
    <row r="636" spans="1:4" s="321" customFormat="1" ht="22.5" customHeight="1">
      <c r="A636" s="339" t="s">
        <v>532</v>
      </c>
      <c r="B636" s="349">
        <f aca="true" t="shared" si="76" ref="B636:B648">C636+D636</f>
        <v>0</v>
      </c>
      <c r="C636" s="339"/>
      <c r="D636" s="339"/>
    </row>
    <row r="637" spans="1:4" s="321" customFormat="1" ht="22.5" customHeight="1">
      <c r="A637" s="339" t="s">
        <v>533</v>
      </c>
      <c r="B637" s="349">
        <f t="shared" si="76"/>
        <v>0</v>
      </c>
      <c r="C637" s="339"/>
      <c r="D637" s="339"/>
    </row>
    <row r="638" spans="1:4" s="321" customFormat="1" ht="22.5" customHeight="1">
      <c r="A638" s="339" t="s">
        <v>534</v>
      </c>
      <c r="B638" s="349">
        <f t="shared" si="76"/>
        <v>0</v>
      </c>
      <c r="C638" s="339"/>
      <c r="D638" s="339"/>
    </row>
    <row r="639" spans="1:4" s="321" customFormat="1" ht="22.5" customHeight="1">
      <c r="A639" s="339" t="s">
        <v>535</v>
      </c>
      <c r="B639" s="349">
        <f t="shared" si="76"/>
        <v>0</v>
      </c>
      <c r="C639" s="339"/>
      <c r="D639" s="339"/>
    </row>
    <row r="640" spans="1:4" s="321" customFormat="1" ht="22.5" customHeight="1">
      <c r="A640" s="339" t="s">
        <v>536</v>
      </c>
      <c r="B640" s="349">
        <f t="shared" si="76"/>
        <v>0</v>
      </c>
      <c r="C640" s="339"/>
      <c r="D640" s="339"/>
    </row>
    <row r="641" spans="1:4" s="321" customFormat="1" ht="22.5" customHeight="1">
      <c r="A641" s="339" t="s">
        <v>537</v>
      </c>
      <c r="B641" s="349">
        <f t="shared" si="76"/>
        <v>0</v>
      </c>
      <c r="C641" s="339"/>
      <c r="D641" s="339"/>
    </row>
    <row r="642" spans="1:4" s="321" customFormat="1" ht="22.5" customHeight="1">
      <c r="A642" s="339" t="s">
        <v>538</v>
      </c>
      <c r="B642" s="349">
        <f t="shared" si="76"/>
        <v>0</v>
      </c>
      <c r="C642" s="339"/>
      <c r="D642" s="339"/>
    </row>
    <row r="643" spans="1:4" s="321" customFormat="1" ht="22.5" customHeight="1">
      <c r="A643" s="339" t="s">
        <v>539</v>
      </c>
      <c r="B643" s="349">
        <f t="shared" si="76"/>
        <v>0</v>
      </c>
      <c r="C643" s="339"/>
      <c r="D643" s="339"/>
    </row>
    <row r="644" spans="1:4" s="321" customFormat="1" ht="22.5" customHeight="1">
      <c r="A644" s="339" t="s">
        <v>540</v>
      </c>
      <c r="B644" s="349">
        <f t="shared" si="76"/>
        <v>0</v>
      </c>
      <c r="C644" s="339"/>
      <c r="D644" s="339"/>
    </row>
    <row r="645" spans="1:4" s="321" customFormat="1" ht="22.5" customHeight="1">
      <c r="A645" s="339" t="s">
        <v>541</v>
      </c>
      <c r="B645" s="349">
        <f t="shared" si="76"/>
        <v>0</v>
      </c>
      <c r="C645" s="339"/>
      <c r="D645" s="339"/>
    </row>
    <row r="646" spans="1:4" s="321" customFormat="1" ht="22.5" customHeight="1">
      <c r="A646" s="339" t="s">
        <v>542</v>
      </c>
      <c r="B646" s="349">
        <f t="shared" si="76"/>
        <v>0</v>
      </c>
      <c r="C646" s="339"/>
      <c r="D646" s="339"/>
    </row>
    <row r="647" spans="1:4" s="321" customFormat="1" ht="22.5" customHeight="1">
      <c r="A647" s="339" t="s">
        <v>543</v>
      </c>
      <c r="B647" s="349">
        <f t="shared" si="76"/>
        <v>0</v>
      </c>
      <c r="C647" s="339"/>
      <c r="D647" s="339"/>
    </row>
    <row r="648" spans="1:4" s="321" customFormat="1" ht="22.5" customHeight="1">
      <c r="A648" s="339" t="s">
        <v>544</v>
      </c>
      <c r="B648" s="349">
        <f t="shared" si="76"/>
        <v>0</v>
      </c>
      <c r="C648" s="339"/>
      <c r="D648" s="339"/>
    </row>
    <row r="649" spans="1:4" s="320" customFormat="1" ht="22.5" customHeight="1">
      <c r="A649" s="335" t="s">
        <v>545</v>
      </c>
      <c r="B649" s="335">
        <f>SUM(B650:B652)</f>
        <v>354</v>
      </c>
      <c r="C649" s="335">
        <f>SUM(C650:C652)</f>
        <v>291</v>
      </c>
      <c r="D649" s="335">
        <f>SUM(D650:D652)</f>
        <v>63</v>
      </c>
    </row>
    <row r="650" spans="1:4" s="321" customFormat="1" ht="22.5" customHeight="1">
      <c r="A650" s="339" t="s">
        <v>546</v>
      </c>
      <c r="B650" s="349">
        <f aca="true" t="shared" si="77" ref="B650:B652">C650+D650</f>
        <v>0</v>
      </c>
      <c r="C650" s="339"/>
      <c r="D650" s="339"/>
    </row>
    <row r="651" spans="1:4" s="321" customFormat="1" ht="22.5" customHeight="1">
      <c r="A651" s="339" t="s">
        <v>547</v>
      </c>
      <c r="B651" s="349">
        <f t="shared" si="77"/>
        <v>291</v>
      </c>
      <c r="C651" s="339">
        <v>291</v>
      </c>
      <c r="D651" s="339"/>
    </row>
    <row r="652" spans="1:4" s="321" customFormat="1" ht="22.5" customHeight="1">
      <c r="A652" s="339" t="s">
        <v>548</v>
      </c>
      <c r="B652" s="349">
        <f t="shared" si="77"/>
        <v>63</v>
      </c>
      <c r="C652" s="339"/>
      <c r="D652" s="339">
        <v>63</v>
      </c>
    </row>
    <row r="653" spans="1:4" s="320" customFormat="1" ht="22.5" customHeight="1">
      <c r="A653" s="335" t="s">
        <v>549</v>
      </c>
      <c r="B653" s="335">
        <f>SUM(B654:B664)</f>
        <v>1079</v>
      </c>
      <c r="C653" s="335">
        <f>SUM(C654:C664)</f>
        <v>0</v>
      </c>
      <c r="D653" s="335">
        <f>SUM(D654:D664)</f>
        <v>1079</v>
      </c>
    </row>
    <row r="654" spans="1:4" s="321" customFormat="1" ht="22.5" customHeight="1">
      <c r="A654" s="339" t="s">
        <v>550</v>
      </c>
      <c r="B654" s="349">
        <f aca="true" t="shared" si="78" ref="B654:B664">C654+D654</f>
        <v>0</v>
      </c>
      <c r="C654" s="339"/>
      <c r="D654" s="339"/>
    </row>
    <row r="655" spans="1:4" s="321" customFormat="1" ht="22.5" customHeight="1">
      <c r="A655" s="339" t="s">
        <v>551</v>
      </c>
      <c r="B655" s="349">
        <f t="shared" si="78"/>
        <v>0</v>
      </c>
      <c r="C655" s="339"/>
      <c r="D655" s="339"/>
    </row>
    <row r="656" spans="1:4" s="321" customFormat="1" ht="22.5" customHeight="1">
      <c r="A656" s="339" t="s">
        <v>552</v>
      </c>
      <c r="B656" s="349">
        <f t="shared" si="78"/>
        <v>0</v>
      </c>
      <c r="C656" s="339"/>
      <c r="D656" s="339"/>
    </row>
    <row r="657" spans="1:4" s="321" customFormat="1" ht="22.5" customHeight="1">
      <c r="A657" s="339" t="s">
        <v>553</v>
      </c>
      <c r="B657" s="349">
        <f t="shared" si="78"/>
        <v>0</v>
      </c>
      <c r="C657" s="339"/>
      <c r="D657" s="339"/>
    </row>
    <row r="658" spans="1:4" s="321" customFormat="1" ht="22.5" customHeight="1">
      <c r="A658" s="339" t="s">
        <v>554</v>
      </c>
      <c r="B658" s="349">
        <f t="shared" si="78"/>
        <v>0</v>
      </c>
      <c r="C658" s="339"/>
      <c r="D658" s="339"/>
    </row>
    <row r="659" spans="1:4" s="321" customFormat="1" ht="22.5" customHeight="1">
      <c r="A659" s="339" t="s">
        <v>555</v>
      </c>
      <c r="B659" s="349">
        <f t="shared" si="78"/>
        <v>0</v>
      </c>
      <c r="C659" s="339"/>
      <c r="D659" s="339"/>
    </row>
    <row r="660" spans="1:4" s="321" customFormat="1" ht="22.5" customHeight="1">
      <c r="A660" s="339" t="s">
        <v>556</v>
      </c>
      <c r="B660" s="349">
        <f t="shared" si="78"/>
        <v>0</v>
      </c>
      <c r="C660" s="339"/>
      <c r="D660" s="339"/>
    </row>
    <row r="661" spans="1:4" s="321" customFormat="1" ht="22.5" customHeight="1">
      <c r="A661" s="339" t="s">
        <v>557</v>
      </c>
      <c r="B661" s="349">
        <f t="shared" si="78"/>
        <v>252</v>
      </c>
      <c r="C661" s="339"/>
      <c r="D661" s="339">
        <v>252</v>
      </c>
    </row>
    <row r="662" spans="1:4" s="321" customFormat="1" ht="22.5" customHeight="1">
      <c r="A662" s="339" t="s">
        <v>558</v>
      </c>
      <c r="B662" s="349">
        <f t="shared" si="78"/>
        <v>744</v>
      </c>
      <c r="C662" s="339"/>
      <c r="D662" s="339">
        <v>744</v>
      </c>
    </row>
    <row r="663" spans="1:4" s="321" customFormat="1" ht="22.5" customHeight="1">
      <c r="A663" s="339" t="s">
        <v>559</v>
      </c>
      <c r="B663" s="349">
        <f t="shared" si="78"/>
        <v>0</v>
      </c>
      <c r="C663" s="339"/>
      <c r="D663" s="339"/>
    </row>
    <row r="664" spans="1:4" s="321" customFormat="1" ht="22.5" customHeight="1">
      <c r="A664" s="339" t="s">
        <v>560</v>
      </c>
      <c r="B664" s="349">
        <f t="shared" si="78"/>
        <v>83</v>
      </c>
      <c r="C664" s="339"/>
      <c r="D664" s="339">
        <v>83</v>
      </c>
    </row>
    <row r="665" spans="1:4" s="320" customFormat="1" ht="22.5" customHeight="1">
      <c r="A665" s="335" t="s">
        <v>561</v>
      </c>
      <c r="B665" s="335">
        <f>SUM(B666:B667)</f>
        <v>15</v>
      </c>
      <c r="C665" s="335">
        <f>SUM(C666:C667)</f>
        <v>0</v>
      </c>
      <c r="D665" s="335">
        <f>SUM(D666:D667)</f>
        <v>15</v>
      </c>
    </row>
    <row r="666" spans="1:4" s="321" customFormat="1" ht="22.5" customHeight="1">
      <c r="A666" s="339" t="s">
        <v>562</v>
      </c>
      <c r="B666" s="349">
        <f aca="true" t="shared" si="79" ref="B666:B671">C666+D666</f>
        <v>15</v>
      </c>
      <c r="C666" s="339"/>
      <c r="D666" s="339">
        <v>15</v>
      </c>
    </row>
    <row r="667" spans="1:4" s="321" customFormat="1" ht="22.5" customHeight="1">
      <c r="A667" s="339" t="s">
        <v>563</v>
      </c>
      <c r="B667" s="349">
        <f t="shared" si="79"/>
        <v>0</v>
      </c>
      <c r="C667" s="339"/>
      <c r="D667" s="339"/>
    </row>
    <row r="668" spans="1:4" s="320" customFormat="1" ht="22.5" customHeight="1">
      <c r="A668" s="335" t="s">
        <v>564</v>
      </c>
      <c r="B668" s="335">
        <f>SUM(B669:B671)</f>
        <v>219</v>
      </c>
      <c r="C668" s="335">
        <f>SUM(C669:C671)</f>
        <v>0</v>
      </c>
      <c r="D668" s="335">
        <f>SUM(D669:D671)</f>
        <v>219</v>
      </c>
    </row>
    <row r="669" spans="1:4" s="321" customFormat="1" ht="21" customHeight="1">
      <c r="A669" s="339" t="s">
        <v>565</v>
      </c>
      <c r="B669" s="349">
        <f t="shared" si="79"/>
        <v>0</v>
      </c>
      <c r="C669" s="339"/>
      <c r="D669" s="339"/>
    </row>
    <row r="670" spans="1:4" s="321" customFormat="1" ht="21" customHeight="1">
      <c r="A670" s="339" t="s">
        <v>566</v>
      </c>
      <c r="B670" s="349">
        <f t="shared" si="79"/>
        <v>109</v>
      </c>
      <c r="C670" s="339"/>
      <c r="D670" s="339">
        <v>109</v>
      </c>
    </row>
    <row r="671" spans="1:4" s="321" customFormat="1" ht="21" customHeight="1">
      <c r="A671" s="339" t="s">
        <v>567</v>
      </c>
      <c r="B671" s="349">
        <f t="shared" si="79"/>
        <v>110</v>
      </c>
      <c r="C671" s="339"/>
      <c r="D671" s="339">
        <v>110</v>
      </c>
    </row>
    <row r="672" spans="1:4" s="320" customFormat="1" ht="21" customHeight="1">
      <c r="A672" s="335" t="s">
        <v>568</v>
      </c>
      <c r="B672" s="335">
        <f>SUM(B673:B676)</f>
        <v>1407</v>
      </c>
      <c r="C672" s="335">
        <f>SUM(C673:C676)</f>
        <v>1407</v>
      </c>
      <c r="D672" s="335">
        <f>SUM(D673:D676)</f>
        <v>0</v>
      </c>
    </row>
    <row r="673" spans="1:4" s="321" customFormat="1" ht="21" customHeight="1">
      <c r="A673" s="339" t="s">
        <v>569</v>
      </c>
      <c r="B673" s="349">
        <f aca="true" t="shared" si="80" ref="B673:B676">C673+D673</f>
        <v>561</v>
      </c>
      <c r="C673" s="339">
        <v>561</v>
      </c>
      <c r="D673" s="339"/>
    </row>
    <row r="674" spans="1:4" s="321" customFormat="1" ht="21" customHeight="1">
      <c r="A674" s="339" t="s">
        <v>570</v>
      </c>
      <c r="B674" s="349">
        <f t="shared" si="80"/>
        <v>424</v>
      </c>
      <c r="C674" s="339">
        <v>424</v>
      </c>
      <c r="D674" s="339"/>
    </row>
    <row r="675" spans="1:4" s="321" customFormat="1" ht="21" customHeight="1">
      <c r="A675" s="339" t="s">
        <v>571</v>
      </c>
      <c r="B675" s="349">
        <f t="shared" si="80"/>
        <v>358</v>
      </c>
      <c r="C675" s="339">
        <v>358</v>
      </c>
      <c r="D675" s="339"/>
    </row>
    <row r="676" spans="1:4" s="321" customFormat="1" ht="21" customHeight="1">
      <c r="A676" s="339" t="s">
        <v>572</v>
      </c>
      <c r="B676" s="349">
        <f t="shared" si="80"/>
        <v>64</v>
      </c>
      <c r="C676" s="339">
        <v>64</v>
      </c>
      <c r="D676" s="339"/>
    </row>
    <row r="677" spans="1:4" s="320" customFormat="1" ht="21" customHeight="1">
      <c r="A677" s="335" t="s">
        <v>573</v>
      </c>
      <c r="B677" s="335">
        <f>SUM(B678:B680)</f>
        <v>939</v>
      </c>
      <c r="C677" s="335">
        <f>SUM(C678:C680)</f>
        <v>0</v>
      </c>
      <c r="D677" s="335">
        <f>SUM(D678:D680)</f>
        <v>939</v>
      </c>
    </row>
    <row r="678" spans="1:4" s="321" customFormat="1" ht="21" customHeight="1">
      <c r="A678" s="339" t="s">
        <v>574</v>
      </c>
      <c r="B678" s="349">
        <f aca="true" t="shared" si="81" ref="B678:B680">C678+D678</f>
        <v>0</v>
      </c>
      <c r="C678" s="339"/>
      <c r="D678" s="339"/>
    </row>
    <row r="679" spans="1:4" s="321" customFormat="1" ht="21" customHeight="1">
      <c r="A679" s="339" t="s">
        <v>575</v>
      </c>
      <c r="B679" s="349">
        <f t="shared" si="81"/>
        <v>939</v>
      </c>
      <c r="C679" s="339"/>
      <c r="D679" s="339">
        <v>939</v>
      </c>
    </row>
    <row r="680" spans="1:4" s="321" customFormat="1" ht="21" customHeight="1">
      <c r="A680" s="339" t="s">
        <v>576</v>
      </c>
      <c r="B680" s="349">
        <f t="shared" si="81"/>
        <v>0</v>
      </c>
      <c r="C680" s="339"/>
      <c r="D680" s="339"/>
    </row>
    <row r="681" spans="1:4" s="320" customFormat="1" ht="21" customHeight="1">
      <c r="A681" s="335" t="s">
        <v>577</v>
      </c>
      <c r="B681" s="335">
        <f>SUM(B682:B684)</f>
        <v>115</v>
      </c>
      <c r="C681" s="335">
        <f>SUM(C682:C684)</f>
        <v>0</v>
      </c>
      <c r="D681" s="335">
        <f>SUM(D682:D684)</f>
        <v>115</v>
      </c>
    </row>
    <row r="682" spans="1:4" s="321" customFormat="1" ht="21" customHeight="1">
      <c r="A682" s="339" t="s">
        <v>578</v>
      </c>
      <c r="B682" s="349">
        <f aca="true" t="shared" si="82" ref="B682:B684">C682+D682</f>
        <v>107</v>
      </c>
      <c r="C682" s="339"/>
      <c r="D682" s="339">
        <v>107</v>
      </c>
    </row>
    <row r="683" spans="1:4" s="321" customFormat="1" ht="21" customHeight="1">
      <c r="A683" s="339" t="s">
        <v>579</v>
      </c>
      <c r="B683" s="349">
        <f t="shared" si="82"/>
        <v>0</v>
      </c>
      <c r="C683" s="339"/>
      <c r="D683" s="339"/>
    </row>
    <row r="684" spans="1:4" s="321" customFormat="1" ht="21" customHeight="1">
      <c r="A684" s="339" t="s">
        <v>580</v>
      </c>
      <c r="B684" s="349">
        <f t="shared" si="82"/>
        <v>8</v>
      </c>
      <c r="C684" s="339"/>
      <c r="D684" s="339">
        <v>8</v>
      </c>
    </row>
    <row r="685" spans="1:4" s="320" customFormat="1" ht="21" customHeight="1">
      <c r="A685" s="335" t="s">
        <v>581</v>
      </c>
      <c r="B685" s="335">
        <f>SUM(B686:B687)</f>
        <v>23</v>
      </c>
      <c r="C685" s="335">
        <f>SUM(C686:C687)</f>
        <v>0</v>
      </c>
      <c r="D685" s="335">
        <f>SUM(D686:D687)</f>
        <v>23</v>
      </c>
    </row>
    <row r="686" spans="1:4" s="321" customFormat="1" ht="21" customHeight="1">
      <c r="A686" s="339" t="s">
        <v>582</v>
      </c>
      <c r="B686" s="349">
        <f aca="true" t="shared" si="83" ref="B686:B698">C686+D686</f>
        <v>9</v>
      </c>
      <c r="C686" s="339"/>
      <c r="D686" s="339">
        <v>9</v>
      </c>
    </row>
    <row r="687" spans="1:4" s="321" customFormat="1" ht="21" customHeight="1">
      <c r="A687" s="339" t="s">
        <v>583</v>
      </c>
      <c r="B687" s="349">
        <f t="shared" si="83"/>
        <v>14</v>
      </c>
      <c r="C687" s="339"/>
      <c r="D687" s="339">
        <v>14</v>
      </c>
    </row>
    <row r="688" spans="1:4" s="320" customFormat="1" ht="21" customHeight="1">
      <c r="A688" s="335" t="s">
        <v>584</v>
      </c>
      <c r="B688" s="335">
        <f>SUM(B689:B696)</f>
        <v>5</v>
      </c>
      <c r="C688" s="335">
        <f>SUM(C689:C696)</f>
        <v>0</v>
      </c>
      <c r="D688" s="335">
        <f>SUM(D689:D696)</f>
        <v>5</v>
      </c>
    </row>
    <row r="689" spans="1:4" s="321" customFormat="1" ht="21" customHeight="1">
      <c r="A689" s="339" t="s">
        <v>88</v>
      </c>
      <c r="B689" s="349">
        <f t="shared" si="83"/>
        <v>0</v>
      </c>
      <c r="C689" s="339"/>
      <c r="D689" s="339"/>
    </row>
    <row r="690" spans="1:4" s="321" customFormat="1" ht="21" customHeight="1">
      <c r="A690" s="339" t="s">
        <v>89</v>
      </c>
      <c r="B690" s="349">
        <f t="shared" si="83"/>
        <v>0</v>
      </c>
      <c r="C690" s="339"/>
      <c r="D690" s="339"/>
    </row>
    <row r="691" spans="1:4" s="321" customFormat="1" ht="21" customHeight="1">
      <c r="A691" s="339" t="s">
        <v>90</v>
      </c>
      <c r="B691" s="349">
        <f t="shared" si="83"/>
        <v>0</v>
      </c>
      <c r="C691" s="339"/>
      <c r="D691" s="339"/>
    </row>
    <row r="692" spans="1:4" s="321" customFormat="1" ht="21" customHeight="1">
      <c r="A692" s="339" t="s">
        <v>129</v>
      </c>
      <c r="B692" s="349">
        <f t="shared" si="83"/>
        <v>0</v>
      </c>
      <c r="C692" s="339"/>
      <c r="D692" s="339"/>
    </row>
    <row r="693" spans="1:4" s="321" customFormat="1" ht="21" customHeight="1">
      <c r="A693" s="339" t="s">
        <v>585</v>
      </c>
      <c r="B693" s="349">
        <f t="shared" si="83"/>
        <v>0</v>
      </c>
      <c r="C693" s="339"/>
      <c r="D693" s="339"/>
    </row>
    <row r="694" spans="1:4" s="321" customFormat="1" ht="21" customHeight="1">
      <c r="A694" s="339" t="s">
        <v>586</v>
      </c>
      <c r="B694" s="349">
        <f t="shared" si="83"/>
        <v>0</v>
      </c>
      <c r="C694" s="339"/>
      <c r="D694" s="339"/>
    </row>
    <row r="695" spans="1:4" s="321" customFormat="1" ht="21" customHeight="1">
      <c r="A695" s="339" t="s">
        <v>97</v>
      </c>
      <c r="B695" s="349">
        <f t="shared" si="83"/>
        <v>0</v>
      </c>
      <c r="C695" s="339"/>
      <c r="D695" s="339"/>
    </row>
    <row r="696" spans="1:4" s="321" customFormat="1" ht="21" customHeight="1">
      <c r="A696" s="339" t="s">
        <v>587</v>
      </c>
      <c r="B696" s="349">
        <f t="shared" si="83"/>
        <v>5</v>
      </c>
      <c r="C696" s="339"/>
      <c r="D696" s="339">
        <v>5</v>
      </c>
    </row>
    <row r="697" spans="1:4" s="322" customFormat="1" ht="21" customHeight="1">
      <c r="A697" s="346" t="s">
        <v>588</v>
      </c>
      <c r="B697" s="346">
        <f t="shared" si="83"/>
        <v>0</v>
      </c>
      <c r="C697" s="346"/>
      <c r="D697" s="346"/>
    </row>
    <row r="698" spans="1:4" s="322" customFormat="1" ht="21" customHeight="1">
      <c r="A698" s="346" t="s">
        <v>589</v>
      </c>
      <c r="B698" s="346">
        <f t="shared" si="83"/>
        <v>0</v>
      </c>
      <c r="C698" s="346"/>
      <c r="D698" s="346"/>
    </row>
    <row r="699" spans="1:4" s="320" customFormat="1" ht="21" customHeight="1">
      <c r="A699" s="335" t="s">
        <v>590</v>
      </c>
      <c r="B699" s="335">
        <f>SUM(B700,B710,B714,B723,B728,B735,B741,B744,B747,B748,B749,B755,B756,B757,B772)</f>
        <v>1867</v>
      </c>
      <c r="C699" s="335">
        <f>SUM(C700,C710,C714,C723,C728,C735,C741,C744,C747,C748,C749,C755,C756,C757,C772)</f>
        <v>564</v>
      </c>
      <c r="D699" s="335">
        <f>SUM(D700,D710,D714,D723,D728,D735,D741,D744,D747,D748,D749,D755,D756,D757,D772)</f>
        <v>1303</v>
      </c>
    </row>
    <row r="700" spans="1:4" s="320" customFormat="1" ht="21" customHeight="1">
      <c r="A700" s="335" t="s">
        <v>591</v>
      </c>
      <c r="B700" s="335">
        <f>SUM(B701:B709)</f>
        <v>564</v>
      </c>
      <c r="C700" s="335">
        <f>SUM(C701:C709)</f>
        <v>564</v>
      </c>
      <c r="D700" s="335">
        <f>SUM(D701:D709)</f>
        <v>0</v>
      </c>
    </row>
    <row r="701" spans="1:4" s="321" customFormat="1" ht="21" customHeight="1">
      <c r="A701" s="339" t="s">
        <v>88</v>
      </c>
      <c r="B701" s="349">
        <f aca="true" t="shared" si="84" ref="B701:B709">C701+D701</f>
        <v>564</v>
      </c>
      <c r="C701" s="339">
        <v>564</v>
      </c>
      <c r="D701" s="339"/>
    </row>
    <row r="702" spans="1:4" s="321" customFormat="1" ht="21" customHeight="1">
      <c r="A702" s="339" t="s">
        <v>89</v>
      </c>
      <c r="B702" s="349">
        <f t="shared" si="84"/>
        <v>0</v>
      </c>
      <c r="C702" s="339"/>
      <c r="D702" s="339"/>
    </row>
    <row r="703" spans="1:4" s="321" customFormat="1" ht="21" customHeight="1">
      <c r="A703" s="339" t="s">
        <v>90</v>
      </c>
      <c r="B703" s="349">
        <f t="shared" si="84"/>
        <v>0</v>
      </c>
      <c r="C703" s="339"/>
      <c r="D703" s="339"/>
    </row>
    <row r="704" spans="1:4" s="321" customFormat="1" ht="21" customHeight="1">
      <c r="A704" s="339" t="s">
        <v>592</v>
      </c>
      <c r="B704" s="349">
        <f t="shared" si="84"/>
        <v>0</v>
      </c>
      <c r="C704" s="339"/>
      <c r="D704" s="339"/>
    </row>
    <row r="705" spans="1:4" s="321" customFormat="1" ht="21" customHeight="1">
      <c r="A705" s="339" t="s">
        <v>593</v>
      </c>
      <c r="B705" s="349">
        <f t="shared" si="84"/>
        <v>0</v>
      </c>
      <c r="C705" s="339"/>
      <c r="D705" s="339"/>
    </row>
    <row r="706" spans="1:4" s="321" customFormat="1" ht="21" customHeight="1">
      <c r="A706" s="339" t="s">
        <v>594</v>
      </c>
      <c r="B706" s="349">
        <f t="shared" si="84"/>
        <v>0</v>
      </c>
      <c r="C706" s="339"/>
      <c r="D706" s="339"/>
    </row>
    <row r="707" spans="1:4" s="321" customFormat="1" ht="21" customHeight="1">
      <c r="A707" s="339" t="s">
        <v>595</v>
      </c>
      <c r="B707" s="349">
        <f t="shared" si="84"/>
        <v>0</v>
      </c>
      <c r="C707" s="339"/>
      <c r="D707" s="339"/>
    </row>
    <row r="708" spans="1:4" s="321" customFormat="1" ht="21" customHeight="1">
      <c r="A708" s="339" t="s">
        <v>596</v>
      </c>
      <c r="B708" s="349">
        <f t="shared" si="84"/>
        <v>0</v>
      </c>
      <c r="C708" s="339"/>
      <c r="D708" s="339"/>
    </row>
    <row r="709" spans="1:4" s="321" customFormat="1" ht="21" customHeight="1">
      <c r="A709" s="339" t="s">
        <v>597</v>
      </c>
      <c r="B709" s="349">
        <f t="shared" si="84"/>
        <v>0</v>
      </c>
      <c r="C709" s="339"/>
      <c r="D709" s="339"/>
    </row>
    <row r="710" spans="1:4" s="320" customFormat="1" ht="21" customHeight="1">
      <c r="A710" s="335" t="s">
        <v>598</v>
      </c>
      <c r="B710" s="335">
        <f>SUM(B711:B713)</f>
        <v>0</v>
      </c>
      <c r="C710" s="335">
        <f>SUM(C711:C713)</f>
        <v>0</v>
      </c>
      <c r="D710" s="335">
        <f>SUM(D711:D713)</f>
        <v>0</v>
      </c>
    </row>
    <row r="711" spans="1:4" s="321" customFormat="1" ht="21" customHeight="1">
      <c r="A711" s="339" t="s">
        <v>599</v>
      </c>
      <c r="B711" s="349">
        <f aca="true" t="shared" si="85" ref="B711:B713">C711+D711</f>
        <v>0</v>
      </c>
      <c r="C711" s="339"/>
      <c r="D711" s="339"/>
    </row>
    <row r="712" spans="1:4" s="321" customFormat="1" ht="21" customHeight="1">
      <c r="A712" s="339" t="s">
        <v>600</v>
      </c>
      <c r="B712" s="349">
        <f t="shared" si="85"/>
        <v>0</v>
      </c>
      <c r="C712" s="339"/>
      <c r="D712" s="339"/>
    </row>
    <row r="713" spans="1:4" s="321" customFormat="1" ht="21" customHeight="1">
      <c r="A713" s="339" t="s">
        <v>601</v>
      </c>
      <c r="B713" s="349">
        <f t="shared" si="85"/>
        <v>0</v>
      </c>
      <c r="C713" s="339"/>
      <c r="D713" s="339"/>
    </row>
    <row r="714" spans="1:4" s="320" customFormat="1" ht="21" customHeight="1">
      <c r="A714" s="335" t="s">
        <v>602</v>
      </c>
      <c r="B714" s="335">
        <f>SUM(B715:B722)</f>
        <v>415</v>
      </c>
      <c r="C714" s="335">
        <f>SUM(C715:C722)</f>
        <v>0</v>
      </c>
      <c r="D714" s="335">
        <f>SUM(D715:D722)</f>
        <v>415</v>
      </c>
    </row>
    <row r="715" spans="1:4" s="321" customFormat="1" ht="21" customHeight="1">
      <c r="A715" s="339" t="s">
        <v>603</v>
      </c>
      <c r="B715" s="349">
        <f aca="true" t="shared" si="86" ref="B715:B722">C715+D715</f>
        <v>350</v>
      </c>
      <c r="C715" s="339"/>
      <c r="D715" s="339">
        <v>350</v>
      </c>
    </row>
    <row r="716" spans="1:4" s="321" customFormat="1" ht="21" customHeight="1">
      <c r="A716" s="339" t="s">
        <v>604</v>
      </c>
      <c r="B716" s="349">
        <f t="shared" si="86"/>
        <v>65</v>
      </c>
      <c r="C716" s="339"/>
      <c r="D716" s="339">
        <v>65</v>
      </c>
    </row>
    <row r="717" spans="1:4" s="321" customFormat="1" ht="21" customHeight="1">
      <c r="A717" s="339" t="s">
        <v>605</v>
      </c>
      <c r="B717" s="349">
        <f t="shared" si="86"/>
        <v>0</v>
      </c>
      <c r="C717" s="339"/>
      <c r="D717" s="339"/>
    </row>
    <row r="718" spans="1:4" s="321" customFormat="1" ht="21" customHeight="1">
      <c r="A718" s="339" t="s">
        <v>606</v>
      </c>
      <c r="B718" s="349">
        <f t="shared" si="86"/>
        <v>0</v>
      </c>
      <c r="C718" s="339"/>
      <c r="D718" s="339"/>
    </row>
    <row r="719" spans="1:4" s="321" customFormat="1" ht="21" customHeight="1">
      <c r="A719" s="339" t="s">
        <v>607</v>
      </c>
      <c r="B719" s="349">
        <f t="shared" si="86"/>
        <v>0</v>
      </c>
      <c r="C719" s="339"/>
      <c r="D719" s="339"/>
    </row>
    <row r="720" spans="1:4" s="321" customFormat="1" ht="21" customHeight="1">
      <c r="A720" s="339" t="s">
        <v>608</v>
      </c>
      <c r="B720" s="349">
        <f t="shared" si="86"/>
        <v>0</v>
      </c>
      <c r="C720" s="339"/>
      <c r="D720" s="339"/>
    </row>
    <row r="721" spans="1:4" s="321" customFormat="1" ht="21" customHeight="1">
      <c r="A721" s="339" t="s">
        <v>609</v>
      </c>
      <c r="B721" s="349">
        <f t="shared" si="86"/>
        <v>0</v>
      </c>
      <c r="C721" s="339"/>
      <c r="D721" s="339"/>
    </row>
    <row r="722" spans="1:4" s="321" customFormat="1" ht="21" customHeight="1">
      <c r="A722" s="339" t="s">
        <v>610</v>
      </c>
      <c r="B722" s="349">
        <f t="shared" si="86"/>
        <v>0</v>
      </c>
      <c r="C722" s="339"/>
      <c r="D722" s="339"/>
    </row>
    <row r="723" spans="1:4" s="320" customFormat="1" ht="21" customHeight="1">
      <c r="A723" s="335" t="s">
        <v>611</v>
      </c>
      <c r="B723" s="335">
        <f>SUM(B724:B727)</f>
        <v>888</v>
      </c>
      <c r="C723" s="335">
        <f>SUM(C724:C727)</f>
        <v>0</v>
      </c>
      <c r="D723" s="335">
        <f>SUM(D724:D727)</f>
        <v>888</v>
      </c>
    </row>
    <row r="724" spans="1:4" s="321" customFormat="1" ht="21" customHeight="1">
      <c r="A724" s="339" t="s">
        <v>612</v>
      </c>
      <c r="B724" s="349">
        <f aca="true" t="shared" si="87" ref="B724:B727">C724+D724</f>
        <v>0</v>
      </c>
      <c r="C724" s="339"/>
      <c r="D724" s="339"/>
    </row>
    <row r="725" spans="1:4" s="321" customFormat="1" ht="21" customHeight="1">
      <c r="A725" s="339" t="s">
        <v>613</v>
      </c>
      <c r="B725" s="349">
        <f t="shared" si="87"/>
        <v>888</v>
      </c>
      <c r="C725" s="339"/>
      <c r="D725" s="339">
        <v>888</v>
      </c>
    </row>
    <row r="726" spans="1:4" s="321" customFormat="1" ht="21" customHeight="1">
      <c r="A726" s="339" t="s">
        <v>614</v>
      </c>
      <c r="B726" s="349">
        <f t="shared" si="87"/>
        <v>0</v>
      </c>
      <c r="C726" s="339"/>
      <c r="D726" s="339"/>
    </row>
    <row r="727" spans="1:4" s="321" customFormat="1" ht="21" customHeight="1">
      <c r="A727" s="339" t="s">
        <v>615</v>
      </c>
      <c r="B727" s="349">
        <f t="shared" si="87"/>
        <v>0</v>
      </c>
      <c r="C727" s="339"/>
      <c r="D727" s="339"/>
    </row>
    <row r="728" spans="1:4" s="320" customFormat="1" ht="21" customHeight="1">
      <c r="A728" s="335" t="s">
        <v>616</v>
      </c>
      <c r="B728" s="335">
        <f>SUM(B729:B734)</f>
        <v>0</v>
      </c>
      <c r="C728" s="335">
        <f>SUM(C729:C734)</f>
        <v>0</v>
      </c>
      <c r="D728" s="335">
        <f>SUM(D729:D734)</f>
        <v>0</v>
      </c>
    </row>
    <row r="729" spans="1:4" s="321" customFormat="1" ht="21" customHeight="1">
      <c r="A729" s="339" t="s">
        <v>617</v>
      </c>
      <c r="B729" s="349">
        <f aca="true" t="shared" si="88" ref="B729:B734">C729+D729</f>
        <v>0</v>
      </c>
      <c r="C729" s="339"/>
      <c r="D729" s="339"/>
    </row>
    <row r="730" spans="1:4" s="321" customFormat="1" ht="21" customHeight="1">
      <c r="A730" s="339" t="s">
        <v>618</v>
      </c>
      <c r="B730" s="349">
        <f t="shared" si="88"/>
        <v>0</v>
      </c>
      <c r="C730" s="339"/>
      <c r="D730" s="339"/>
    </row>
    <row r="731" spans="1:4" s="321" customFormat="1" ht="21" customHeight="1">
      <c r="A731" s="339" t="s">
        <v>619</v>
      </c>
      <c r="B731" s="349">
        <f t="shared" si="88"/>
        <v>0</v>
      </c>
      <c r="C731" s="339"/>
      <c r="D731" s="339"/>
    </row>
    <row r="732" spans="1:4" s="321" customFormat="1" ht="21" customHeight="1">
      <c r="A732" s="339" t="s">
        <v>620</v>
      </c>
      <c r="B732" s="349">
        <f t="shared" si="88"/>
        <v>0</v>
      </c>
      <c r="C732" s="339"/>
      <c r="D732" s="339"/>
    </row>
    <row r="733" spans="1:4" s="321" customFormat="1" ht="21" customHeight="1">
      <c r="A733" s="339" t="s">
        <v>621</v>
      </c>
      <c r="B733" s="349">
        <f t="shared" si="88"/>
        <v>0</v>
      </c>
      <c r="C733" s="339"/>
      <c r="D733" s="339"/>
    </row>
    <row r="734" spans="1:4" s="321" customFormat="1" ht="21" customHeight="1">
      <c r="A734" s="339" t="s">
        <v>622</v>
      </c>
      <c r="B734" s="349">
        <f t="shared" si="88"/>
        <v>0</v>
      </c>
      <c r="C734" s="339"/>
      <c r="D734" s="339"/>
    </row>
    <row r="735" spans="1:4" s="320" customFormat="1" ht="21" customHeight="1">
      <c r="A735" s="335" t="s">
        <v>623</v>
      </c>
      <c r="B735" s="335">
        <f>SUM(B736:B740)</f>
        <v>0</v>
      </c>
      <c r="C735" s="335">
        <f>SUM(C736:C740)</f>
        <v>0</v>
      </c>
      <c r="D735" s="335">
        <f>SUM(D736:D740)</f>
        <v>0</v>
      </c>
    </row>
    <row r="736" spans="1:4" s="321" customFormat="1" ht="21" customHeight="1">
      <c r="A736" s="339" t="s">
        <v>624</v>
      </c>
      <c r="B736" s="349">
        <f aca="true" t="shared" si="89" ref="B736:B740">C736+D736</f>
        <v>0</v>
      </c>
      <c r="C736" s="339"/>
      <c r="D736" s="339"/>
    </row>
    <row r="737" spans="1:4" s="321" customFormat="1" ht="21" customHeight="1">
      <c r="A737" s="339" t="s">
        <v>625</v>
      </c>
      <c r="B737" s="349">
        <f t="shared" si="89"/>
        <v>0</v>
      </c>
      <c r="C737" s="339"/>
      <c r="D737" s="339"/>
    </row>
    <row r="738" spans="1:4" s="321" customFormat="1" ht="21" customHeight="1">
      <c r="A738" s="339" t="s">
        <v>626</v>
      </c>
      <c r="B738" s="349">
        <f t="shared" si="89"/>
        <v>0</v>
      </c>
      <c r="C738" s="339"/>
      <c r="D738" s="339"/>
    </row>
    <row r="739" spans="1:4" s="321" customFormat="1" ht="21" customHeight="1">
      <c r="A739" s="339" t="s">
        <v>627</v>
      </c>
      <c r="B739" s="349">
        <f t="shared" si="89"/>
        <v>0</v>
      </c>
      <c r="C739" s="339"/>
      <c r="D739" s="339"/>
    </row>
    <row r="740" spans="1:4" s="321" customFormat="1" ht="21" customHeight="1">
      <c r="A740" s="339" t="s">
        <v>628</v>
      </c>
      <c r="B740" s="349">
        <f t="shared" si="89"/>
        <v>0</v>
      </c>
      <c r="C740" s="339"/>
      <c r="D740" s="339"/>
    </row>
    <row r="741" spans="1:4" s="320" customFormat="1" ht="21" customHeight="1">
      <c r="A741" s="335" t="s">
        <v>629</v>
      </c>
      <c r="B741" s="335">
        <f>SUM(B742:B743)</f>
        <v>0</v>
      </c>
      <c r="C741" s="335">
        <f>SUM(C742:C743)</f>
        <v>0</v>
      </c>
      <c r="D741" s="335">
        <f>SUM(D742:D743)</f>
        <v>0</v>
      </c>
    </row>
    <row r="742" spans="1:4" s="321" customFormat="1" ht="21" customHeight="1">
      <c r="A742" s="339" t="s">
        <v>630</v>
      </c>
      <c r="B742" s="349">
        <f aca="true" t="shared" si="90" ref="B742:B748">C742+D742</f>
        <v>0</v>
      </c>
      <c r="C742" s="339"/>
      <c r="D742" s="339"/>
    </row>
    <row r="743" spans="1:4" s="321" customFormat="1" ht="21" customHeight="1">
      <c r="A743" s="339" t="s">
        <v>631</v>
      </c>
      <c r="B743" s="349">
        <f t="shared" si="90"/>
        <v>0</v>
      </c>
      <c r="C743" s="339"/>
      <c r="D743" s="339"/>
    </row>
    <row r="744" spans="1:4" s="320" customFormat="1" ht="21" customHeight="1">
      <c r="A744" s="335" t="s">
        <v>632</v>
      </c>
      <c r="B744" s="335">
        <f>SUM(B745:B746)</f>
        <v>0</v>
      </c>
      <c r="C744" s="335">
        <f>SUM(C745:C746)</f>
        <v>0</v>
      </c>
      <c r="D744" s="335">
        <f>SUM(D745:D746)</f>
        <v>0</v>
      </c>
    </row>
    <row r="745" spans="1:4" s="321" customFormat="1" ht="21" customHeight="1">
      <c r="A745" s="339" t="s">
        <v>633</v>
      </c>
      <c r="B745" s="349">
        <f t="shared" si="90"/>
        <v>0</v>
      </c>
      <c r="C745" s="339"/>
      <c r="D745" s="339"/>
    </row>
    <row r="746" spans="1:4" s="321" customFormat="1" ht="21" customHeight="1">
      <c r="A746" s="339" t="s">
        <v>634</v>
      </c>
      <c r="B746" s="349">
        <f t="shared" si="90"/>
        <v>0</v>
      </c>
      <c r="C746" s="339"/>
      <c r="D746" s="339"/>
    </row>
    <row r="747" spans="1:4" s="322" customFormat="1" ht="21" customHeight="1">
      <c r="A747" s="346" t="s">
        <v>635</v>
      </c>
      <c r="B747" s="346">
        <f t="shared" si="90"/>
        <v>0</v>
      </c>
      <c r="C747" s="346"/>
      <c r="D747" s="346"/>
    </row>
    <row r="748" spans="1:4" s="322" customFormat="1" ht="21" customHeight="1">
      <c r="A748" s="346" t="s">
        <v>636</v>
      </c>
      <c r="B748" s="346">
        <f t="shared" si="90"/>
        <v>0</v>
      </c>
      <c r="C748" s="346"/>
      <c r="D748" s="346"/>
    </row>
    <row r="749" spans="1:4" s="320" customFormat="1" ht="21" customHeight="1">
      <c r="A749" s="335" t="s">
        <v>637</v>
      </c>
      <c r="B749" s="335">
        <f>SUM(B750:B754)</f>
        <v>0</v>
      </c>
      <c r="C749" s="335">
        <f>SUM(C750:C754)</f>
        <v>0</v>
      </c>
      <c r="D749" s="335">
        <f>SUM(D750:D754)</f>
        <v>0</v>
      </c>
    </row>
    <row r="750" spans="1:4" s="321" customFormat="1" ht="21" customHeight="1">
      <c r="A750" s="339" t="s">
        <v>638</v>
      </c>
      <c r="B750" s="349">
        <f aca="true" t="shared" si="91" ref="B750:B756">C750+D750</f>
        <v>0</v>
      </c>
      <c r="C750" s="339"/>
      <c r="D750" s="339"/>
    </row>
    <row r="751" spans="1:4" s="321" customFormat="1" ht="21" customHeight="1">
      <c r="A751" s="339" t="s">
        <v>639</v>
      </c>
      <c r="B751" s="349">
        <f t="shared" si="91"/>
        <v>0</v>
      </c>
      <c r="C751" s="339"/>
      <c r="D751" s="339"/>
    </row>
    <row r="752" spans="1:4" s="321" customFormat="1" ht="21" customHeight="1">
      <c r="A752" s="339" t="s">
        <v>640</v>
      </c>
      <c r="B752" s="349">
        <f t="shared" si="91"/>
        <v>0</v>
      </c>
      <c r="C752" s="339"/>
      <c r="D752" s="339"/>
    </row>
    <row r="753" spans="1:4" s="321" customFormat="1" ht="21" customHeight="1">
      <c r="A753" s="339" t="s">
        <v>641</v>
      </c>
      <c r="B753" s="349">
        <f t="shared" si="91"/>
        <v>0</v>
      </c>
      <c r="C753" s="339"/>
      <c r="D753" s="339"/>
    </row>
    <row r="754" spans="1:4" s="321" customFormat="1" ht="21" customHeight="1">
      <c r="A754" s="339" t="s">
        <v>642</v>
      </c>
      <c r="B754" s="349">
        <f t="shared" si="91"/>
        <v>0</v>
      </c>
      <c r="C754" s="339"/>
      <c r="D754" s="339"/>
    </row>
    <row r="755" spans="1:4" s="322" customFormat="1" ht="21" customHeight="1">
      <c r="A755" s="346" t="s">
        <v>643</v>
      </c>
      <c r="B755" s="346">
        <f t="shared" si="91"/>
        <v>0</v>
      </c>
      <c r="C755" s="346"/>
      <c r="D755" s="346"/>
    </row>
    <row r="756" spans="1:4" s="322" customFormat="1" ht="21" customHeight="1">
      <c r="A756" s="346" t="s">
        <v>644</v>
      </c>
      <c r="B756" s="346">
        <f t="shared" si="91"/>
        <v>0</v>
      </c>
      <c r="C756" s="346"/>
      <c r="D756" s="346"/>
    </row>
    <row r="757" spans="1:4" s="320" customFormat="1" ht="21" customHeight="1">
      <c r="A757" s="335" t="s">
        <v>645</v>
      </c>
      <c r="B757" s="335">
        <f>SUM(B758:B771)</f>
        <v>0</v>
      </c>
      <c r="C757" s="335">
        <f>SUM(C758:C771)</f>
        <v>0</v>
      </c>
      <c r="D757" s="335">
        <f>SUM(D758:D771)</f>
        <v>0</v>
      </c>
    </row>
    <row r="758" spans="1:4" s="321" customFormat="1" ht="21" customHeight="1">
      <c r="A758" s="339" t="s">
        <v>88</v>
      </c>
      <c r="B758" s="349">
        <f aca="true" t="shared" si="92" ref="B758:B772">C758+D758</f>
        <v>0</v>
      </c>
      <c r="C758" s="339"/>
      <c r="D758" s="339"/>
    </row>
    <row r="759" spans="1:4" s="321" customFormat="1" ht="21" customHeight="1">
      <c r="A759" s="339" t="s">
        <v>89</v>
      </c>
      <c r="B759" s="349">
        <f t="shared" si="92"/>
        <v>0</v>
      </c>
      <c r="C759" s="339"/>
      <c r="D759" s="339"/>
    </row>
    <row r="760" spans="1:4" s="321" customFormat="1" ht="21" customHeight="1">
      <c r="A760" s="339" t="s">
        <v>90</v>
      </c>
      <c r="B760" s="349">
        <f t="shared" si="92"/>
        <v>0</v>
      </c>
      <c r="C760" s="339"/>
      <c r="D760" s="339"/>
    </row>
    <row r="761" spans="1:4" s="321" customFormat="1" ht="21" customHeight="1">
      <c r="A761" s="339" t="s">
        <v>646</v>
      </c>
      <c r="B761" s="349">
        <f t="shared" si="92"/>
        <v>0</v>
      </c>
      <c r="C761" s="339"/>
      <c r="D761" s="339"/>
    </row>
    <row r="762" spans="1:4" s="321" customFormat="1" ht="21" customHeight="1">
      <c r="A762" s="339" t="s">
        <v>647</v>
      </c>
      <c r="B762" s="349">
        <f t="shared" si="92"/>
        <v>0</v>
      </c>
      <c r="C762" s="339"/>
      <c r="D762" s="339"/>
    </row>
    <row r="763" spans="1:4" s="321" customFormat="1" ht="21" customHeight="1">
      <c r="A763" s="339" t="s">
        <v>648</v>
      </c>
      <c r="B763" s="349">
        <f t="shared" si="92"/>
        <v>0</v>
      </c>
      <c r="C763" s="339"/>
      <c r="D763" s="339"/>
    </row>
    <row r="764" spans="1:4" s="321" customFormat="1" ht="21" customHeight="1">
      <c r="A764" s="339" t="s">
        <v>649</v>
      </c>
      <c r="B764" s="349">
        <f t="shared" si="92"/>
        <v>0</v>
      </c>
      <c r="C764" s="339"/>
      <c r="D764" s="339"/>
    </row>
    <row r="765" spans="1:4" s="321" customFormat="1" ht="21" customHeight="1">
      <c r="A765" s="339" t="s">
        <v>650</v>
      </c>
      <c r="B765" s="349">
        <f t="shared" si="92"/>
        <v>0</v>
      </c>
      <c r="C765" s="339"/>
      <c r="D765" s="339"/>
    </row>
    <row r="766" spans="1:4" s="321" customFormat="1" ht="21" customHeight="1">
      <c r="A766" s="339" t="s">
        <v>651</v>
      </c>
      <c r="B766" s="349">
        <f t="shared" si="92"/>
        <v>0</v>
      </c>
      <c r="C766" s="339"/>
      <c r="D766" s="339"/>
    </row>
    <row r="767" spans="1:4" s="321" customFormat="1" ht="21" customHeight="1">
      <c r="A767" s="339" t="s">
        <v>652</v>
      </c>
      <c r="B767" s="349">
        <f t="shared" si="92"/>
        <v>0</v>
      </c>
      <c r="C767" s="339"/>
      <c r="D767" s="339"/>
    </row>
    <row r="768" spans="1:4" s="321" customFormat="1" ht="21" customHeight="1">
      <c r="A768" s="339" t="s">
        <v>129</v>
      </c>
      <c r="B768" s="349">
        <f t="shared" si="92"/>
        <v>0</v>
      </c>
      <c r="C768" s="339"/>
      <c r="D768" s="339"/>
    </row>
    <row r="769" spans="1:4" s="321" customFormat="1" ht="21" customHeight="1">
      <c r="A769" s="339" t="s">
        <v>653</v>
      </c>
      <c r="B769" s="349">
        <f t="shared" si="92"/>
        <v>0</v>
      </c>
      <c r="C769" s="339"/>
      <c r="D769" s="339"/>
    </row>
    <row r="770" spans="1:4" s="321" customFormat="1" ht="21" customHeight="1">
      <c r="A770" s="339" t="s">
        <v>97</v>
      </c>
      <c r="B770" s="349">
        <f t="shared" si="92"/>
        <v>0</v>
      </c>
      <c r="C770" s="339"/>
      <c r="D770" s="339"/>
    </row>
    <row r="771" spans="1:4" s="321" customFormat="1" ht="21" customHeight="1">
      <c r="A771" s="339" t="s">
        <v>654</v>
      </c>
      <c r="B771" s="349">
        <f t="shared" si="92"/>
        <v>0</v>
      </c>
      <c r="C771" s="339"/>
      <c r="D771" s="339"/>
    </row>
    <row r="772" spans="1:4" s="322" customFormat="1" ht="21" customHeight="1">
      <c r="A772" s="346" t="s">
        <v>655</v>
      </c>
      <c r="B772" s="346">
        <f t="shared" si="92"/>
        <v>0</v>
      </c>
      <c r="C772" s="346"/>
      <c r="D772" s="346"/>
    </row>
    <row r="773" spans="1:4" s="320" customFormat="1" ht="21" customHeight="1">
      <c r="A773" s="335" t="s">
        <v>656</v>
      </c>
      <c r="B773" s="335">
        <f>SUM(B774,B785,B786,B789,B790,B791)</f>
        <v>7777</v>
      </c>
      <c r="C773" s="335">
        <f>SUM(C774,C785,C786,C789,C790,C791)</f>
        <v>1824</v>
      </c>
      <c r="D773" s="335">
        <f>SUM(D774,D785,D786,D789,D790,D791)</f>
        <v>5953</v>
      </c>
    </row>
    <row r="774" spans="1:4" s="320" customFormat="1" ht="21" customHeight="1">
      <c r="A774" s="335" t="s">
        <v>657</v>
      </c>
      <c r="B774" s="335">
        <f>SUM(B775:B784)</f>
        <v>2655</v>
      </c>
      <c r="C774" s="335">
        <f>SUM(C775:C784)</f>
        <v>1824</v>
      </c>
      <c r="D774" s="335">
        <f>SUM(D775:D784)</f>
        <v>831</v>
      </c>
    </row>
    <row r="775" spans="1:4" s="321" customFormat="1" ht="21" customHeight="1">
      <c r="A775" s="339" t="s">
        <v>88</v>
      </c>
      <c r="B775" s="349">
        <f aca="true" t="shared" si="93" ref="B775:B785">C775+D775</f>
        <v>1824</v>
      </c>
      <c r="C775" s="339">
        <v>1824</v>
      </c>
      <c r="D775" s="339"/>
    </row>
    <row r="776" spans="1:4" s="321" customFormat="1" ht="21" customHeight="1">
      <c r="A776" s="339" t="s">
        <v>89</v>
      </c>
      <c r="B776" s="349">
        <f t="shared" si="93"/>
        <v>216</v>
      </c>
      <c r="C776" s="339"/>
      <c r="D776" s="339">
        <v>216</v>
      </c>
    </row>
    <row r="777" spans="1:4" s="321" customFormat="1" ht="21" customHeight="1">
      <c r="A777" s="339" t="s">
        <v>90</v>
      </c>
      <c r="B777" s="349">
        <f t="shared" si="93"/>
        <v>0</v>
      </c>
      <c r="C777" s="339"/>
      <c r="D777" s="339"/>
    </row>
    <row r="778" spans="1:4" s="321" customFormat="1" ht="21" customHeight="1">
      <c r="A778" s="339" t="s">
        <v>658</v>
      </c>
      <c r="B778" s="349">
        <f t="shared" si="93"/>
        <v>351</v>
      </c>
      <c r="C778" s="339"/>
      <c r="D778" s="339">
        <v>351</v>
      </c>
    </row>
    <row r="779" spans="1:4" s="321" customFormat="1" ht="21" customHeight="1">
      <c r="A779" s="339" t="s">
        <v>659</v>
      </c>
      <c r="B779" s="349">
        <f t="shared" si="93"/>
        <v>0</v>
      </c>
      <c r="C779" s="339"/>
      <c r="D779" s="339"/>
    </row>
    <row r="780" spans="1:4" s="321" customFormat="1" ht="21" customHeight="1">
      <c r="A780" s="339" t="s">
        <v>660</v>
      </c>
      <c r="B780" s="349">
        <f t="shared" si="93"/>
        <v>0</v>
      </c>
      <c r="C780" s="339"/>
      <c r="D780" s="339"/>
    </row>
    <row r="781" spans="1:4" s="321" customFormat="1" ht="21" customHeight="1">
      <c r="A781" s="339" t="s">
        <v>661</v>
      </c>
      <c r="B781" s="349">
        <f t="shared" si="93"/>
        <v>0</v>
      </c>
      <c r="C781" s="339"/>
      <c r="D781" s="339"/>
    </row>
    <row r="782" spans="1:4" s="321" customFormat="1" ht="21" customHeight="1">
      <c r="A782" s="339" t="s">
        <v>662</v>
      </c>
      <c r="B782" s="349">
        <f t="shared" si="93"/>
        <v>0</v>
      </c>
      <c r="C782" s="339"/>
      <c r="D782" s="339"/>
    </row>
    <row r="783" spans="1:4" s="321" customFormat="1" ht="21" customHeight="1">
      <c r="A783" s="339" t="s">
        <v>663</v>
      </c>
      <c r="B783" s="349">
        <f t="shared" si="93"/>
        <v>0</v>
      </c>
      <c r="C783" s="339"/>
      <c r="D783" s="339"/>
    </row>
    <row r="784" spans="1:4" s="321" customFormat="1" ht="21" customHeight="1">
      <c r="A784" s="339" t="s">
        <v>664</v>
      </c>
      <c r="B784" s="349">
        <f t="shared" si="93"/>
        <v>264</v>
      </c>
      <c r="C784" s="339"/>
      <c r="D784" s="339">
        <v>264</v>
      </c>
    </row>
    <row r="785" spans="1:4" s="322" customFormat="1" ht="21" customHeight="1">
      <c r="A785" s="346" t="s">
        <v>665</v>
      </c>
      <c r="B785" s="346">
        <f t="shared" si="93"/>
        <v>13</v>
      </c>
      <c r="C785" s="346"/>
      <c r="D785" s="346">
        <v>13</v>
      </c>
    </row>
    <row r="786" spans="1:4" s="320" customFormat="1" ht="21" customHeight="1">
      <c r="A786" s="335" t="s">
        <v>666</v>
      </c>
      <c r="B786" s="335">
        <f>SUM(B787:B788)</f>
        <v>370</v>
      </c>
      <c r="C786" s="335">
        <f>SUM(C787:C788)</f>
        <v>0</v>
      </c>
      <c r="D786" s="335">
        <f>SUM(D787:D788)</f>
        <v>370</v>
      </c>
    </row>
    <row r="787" spans="1:4" s="321" customFormat="1" ht="21" customHeight="1">
      <c r="A787" s="339" t="s">
        <v>667</v>
      </c>
      <c r="B787" s="349">
        <f aca="true" t="shared" si="94" ref="B787:B791">C787+D787</f>
        <v>0</v>
      </c>
      <c r="C787" s="339"/>
      <c r="D787" s="339"/>
    </row>
    <row r="788" spans="1:4" s="321" customFormat="1" ht="21" customHeight="1">
      <c r="A788" s="339" t="s">
        <v>668</v>
      </c>
      <c r="B788" s="349">
        <f t="shared" si="94"/>
        <v>370</v>
      </c>
      <c r="C788" s="339"/>
      <c r="D788" s="339">
        <v>370</v>
      </c>
    </row>
    <row r="789" spans="1:4" s="322" customFormat="1" ht="21" customHeight="1">
      <c r="A789" s="346" t="s">
        <v>669</v>
      </c>
      <c r="B789" s="346">
        <f t="shared" si="94"/>
        <v>4739</v>
      </c>
      <c r="C789" s="346"/>
      <c r="D789" s="346">
        <v>4739</v>
      </c>
    </row>
    <row r="790" spans="1:4" s="322" customFormat="1" ht="21" customHeight="1">
      <c r="A790" s="346" t="s">
        <v>670</v>
      </c>
      <c r="B790" s="346">
        <f t="shared" si="94"/>
        <v>0</v>
      </c>
      <c r="C790" s="346"/>
      <c r="D790" s="346"/>
    </row>
    <row r="791" spans="1:4" s="322" customFormat="1" ht="21" customHeight="1">
      <c r="A791" s="346" t="s">
        <v>671</v>
      </c>
      <c r="B791" s="346">
        <f t="shared" si="94"/>
        <v>0</v>
      </c>
      <c r="C791" s="346"/>
      <c r="D791" s="346"/>
    </row>
    <row r="792" spans="1:4" s="320" customFormat="1" ht="21" customHeight="1">
      <c r="A792" s="335" t="s">
        <v>672</v>
      </c>
      <c r="B792" s="335">
        <f>SUM(B793,B819,B844,B872,B883,B890,B897,B900)</f>
        <v>1807</v>
      </c>
      <c r="C792" s="335">
        <f>SUM(C793,C819,C844,C872,C883,C890,C897,C900)</f>
        <v>311</v>
      </c>
      <c r="D792" s="335">
        <f>SUM(D793,D819,D844,D872,D883,D890,D897,D900)</f>
        <v>1496</v>
      </c>
    </row>
    <row r="793" spans="1:4" s="320" customFormat="1" ht="21" customHeight="1">
      <c r="A793" s="335" t="s">
        <v>673</v>
      </c>
      <c r="B793" s="335">
        <f>SUM(B794:B818)</f>
        <v>760</v>
      </c>
      <c r="C793" s="335">
        <f>SUM(C794:C818)</f>
        <v>201</v>
      </c>
      <c r="D793" s="335">
        <f>SUM(D794:D818)</f>
        <v>559</v>
      </c>
    </row>
    <row r="794" spans="1:4" s="321" customFormat="1" ht="21" customHeight="1">
      <c r="A794" s="339" t="s">
        <v>88</v>
      </c>
      <c r="B794" s="349">
        <f aca="true" t="shared" si="95" ref="B794:B818">C794+D794</f>
        <v>201</v>
      </c>
      <c r="C794" s="339">
        <v>201</v>
      </c>
      <c r="D794" s="339"/>
    </row>
    <row r="795" spans="1:4" s="321" customFormat="1" ht="21" customHeight="1">
      <c r="A795" s="339" t="s">
        <v>89</v>
      </c>
      <c r="B795" s="349">
        <f t="shared" si="95"/>
        <v>0</v>
      </c>
      <c r="C795" s="339"/>
      <c r="D795" s="339"/>
    </row>
    <row r="796" spans="1:4" s="321" customFormat="1" ht="21" customHeight="1">
      <c r="A796" s="339" t="s">
        <v>90</v>
      </c>
      <c r="B796" s="349">
        <f t="shared" si="95"/>
        <v>0</v>
      </c>
      <c r="C796" s="339"/>
      <c r="D796" s="339"/>
    </row>
    <row r="797" spans="1:4" s="321" customFormat="1" ht="21" customHeight="1">
      <c r="A797" s="339" t="s">
        <v>97</v>
      </c>
      <c r="B797" s="349">
        <f t="shared" si="95"/>
        <v>0</v>
      </c>
      <c r="C797" s="339"/>
      <c r="D797" s="339"/>
    </row>
    <row r="798" spans="1:4" s="321" customFormat="1" ht="21" customHeight="1">
      <c r="A798" s="339" t="s">
        <v>674</v>
      </c>
      <c r="B798" s="349">
        <f t="shared" si="95"/>
        <v>0</v>
      </c>
      <c r="C798" s="339"/>
      <c r="D798" s="339"/>
    </row>
    <row r="799" spans="1:4" s="321" customFormat="1" ht="21" customHeight="1">
      <c r="A799" s="339" t="s">
        <v>675</v>
      </c>
      <c r="B799" s="349">
        <f t="shared" si="95"/>
        <v>0</v>
      </c>
      <c r="C799" s="339"/>
      <c r="D799" s="339"/>
    </row>
    <row r="800" spans="1:4" s="321" customFormat="1" ht="21" customHeight="1">
      <c r="A800" s="339" t="s">
        <v>676</v>
      </c>
      <c r="B800" s="349">
        <f t="shared" si="95"/>
        <v>18</v>
      </c>
      <c r="C800" s="339"/>
      <c r="D800" s="339">
        <v>18</v>
      </c>
    </row>
    <row r="801" spans="1:4" s="321" customFormat="1" ht="21" customHeight="1">
      <c r="A801" s="339" t="s">
        <v>677</v>
      </c>
      <c r="B801" s="349">
        <f t="shared" si="95"/>
        <v>0</v>
      </c>
      <c r="C801" s="339"/>
      <c r="D801" s="339"/>
    </row>
    <row r="802" spans="1:4" s="321" customFormat="1" ht="21" customHeight="1">
      <c r="A802" s="339" t="s">
        <v>678</v>
      </c>
      <c r="B802" s="349">
        <f t="shared" si="95"/>
        <v>0</v>
      </c>
      <c r="C802" s="339"/>
      <c r="D802" s="339"/>
    </row>
    <row r="803" spans="1:4" s="321" customFormat="1" ht="21" customHeight="1">
      <c r="A803" s="339" t="s">
        <v>679</v>
      </c>
      <c r="B803" s="349">
        <f t="shared" si="95"/>
        <v>0</v>
      </c>
      <c r="C803" s="339"/>
      <c r="D803" s="339"/>
    </row>
    <row r="804" spans="1:4" s="321" customFormat="1" ht="21" customHeight="1">
      <c r="A804" s="339" t="s">
        <v>680</v>
      </c>
      <c r="B804" s="349">
        <f t="shared" si="95"/>
        <v>0</v>
      </c>
      <c r="C804" s="339"/>
      <c r="D804" s="339"/>
    </row>
    <row r="805" spans="1:4" s="321" customFormat="1" ht="21" customHeight="1">
      <c r="A805" s="339" t="s">
        <v>681</v>
      </c>
      <c r="B805" s="349">
        <f t="shared" si="95"/>
        <v>0</v>
      </c>
      <c r="C805" s="339"/>
      <c r="D805" s="339"/>
    </row>
    <row r="806" spans="1:4" s="321" customFormat="1" ht="21" customHeight="1">
      <c r="A806" s="339" t="s">
        <v>682</v>
      </c>
      <c r="B806" s="349">
        <f t="shared" si="95"/>
        <v>0</v>
      </c>
      <c r="C806" s="339"/>
      <c r="D806" s="339"/>
    </row>
    <row r="807" spans="1:4" s="321" customFormat="1" ht="21" customHeight="1">
      <c r="A807" s="339" t="s">
        <v>683</v>
      </c>
      <c r="B807" s="349">
        <f t="shared" si="95"/>
        <v>0</v>
      </c>
      <c r="C807" s="339"/>
      <c r="D807" s="339"/>
    </row>
    <row r="808" spans="1:4" s="321" customFormat="1" ht="21" customHeight="1">
      <c r="A808" s="339" t="s">
        <v>684</v>
      </c>
      <c r="B808" s="349">
        <f t="shared" si="95"/>
        <v>0</v>
      </c>
      <c r="C808" s="339"/>
      <c r="D808" s="339"/>
    </row>
    <row r="809" spans="1:4" s="321" customFormat="1" ht="21" customHeight="1">
      <c r="A809" s="339" t="s">
        <v>685</v>
      </c>
      <c r="B809" s="349">
        <f t="shared" si="95"/>
        <v>0</v>
      </c>
      <c r="C809" s="339"/>
      <c r="D809" s="339"/>
    </row>
    <row r="810" spans="1:4" s="321" customFormat="1" ht="21" customHeight="1">
      <c r="A810" s="339" t="s">
        <v>686</v>
      </c>
      <c r="B810" s="349">
        <f t="shared" si="95"/>
        <v>0</v>
      </c>
      <c r="C810" s="339"/>
      <c r="D810" s="339"/>
    </row>
    <row r="811" spans="1:4" s="321" customFormat="1" ht="21" customHeight="1">
      <c r="A811" s="339" t="s">
        <v>687</v>
      </c>
      <c r="B811" s="349">
        <f t="shared" si="95"/>
        <v>0</v>
      </c>
      <c r="C811" s="339"/>
      <c r="D811" s="339"/>
    </row>
    <row r="812" spans="1:4" s="321" customFormat="1" ht="21" customHeight="1">
      <c r="A812" s="339" t="s">
        <v>688</v>
      </c>
      <c r="B812" s="349">
        <f t="shared" si="95"/>
        <v>0</v>
      </c>
      <c r="C812" s="339"/>
      <c r="D812" s="339"/>
    </row>
    <row r="813" spans="1:4" s="321" customFormat="1" ht="21" customHeight="1">
      <c r="A813" s="339" t="s">
        <v>689</v>
      </c>
      <c r="B813" s="349">
        <f t="shared" si="95"/>
        <v>0</v>
      </c>
      <c r="C813" s="339"/>
      <c r="D813" s="339"/>
    </row>
    <row r="814" spans="1:4" s="321" customFormat="1" ht="21" customHeight="1">
      <c r="A814" s="339" t="s">
        <v>690</v>
      </c>
      <c r="B814" s="349">
        <f t="shared" si="95"/>
        <v>24</v>
      </c>
      <c r="C814" s="339"/>
      <c r="D814" s="339">
        <v>24</v>
      </c>
    </row>
    <row r="815" spans="1:4" s="321" customFormat="1" ht="21" customHeight="1">
      <c r="A815" s="339" t="s">
        <v>691</v>
      </c>
      <c r="B815" s="349">
        <f t="shared" si="95"/>
        <v>0</v>
      </c>
      <c r="C815" s="339"/>
      <c r="D815" s="339"/>
    </row>
    <row r="816" spans="1:4" s="321" customFormat="1" ht="21" customHeight="1">
      <c r="A816" s="339" t="s">
        <v>692</v>
      </c>
      <c r="B816" s="349">
        <f t="shared" si="95"/>
        <v>259</v>
      </c>
      <c r="C816" s="339"/>
      <c r="D816" s="339">
        <v>259</v>
      </c>
    </row>
    <row r="817" spans="1:4" s="321" customFormat="1" ht="21" customHeight="1">
      <c r="A817" s="339" t="s">
        <v>693</v>
      </c>
      <c r="B817" s="349">
        <f t="shared" si="95"/>
        <v>0</v>
      </c>
      <c r="C817" s="339"/>
      <c r="D817" s="339"/>
    </row>
    <row r="818" spans="1:4" s="321" customFormat="1" ht="21" customHeight="1">
      <c r="A818" s="339" t="s">
        <v>694</v>
      </c>
      <c r="B818" s="349">
        <f t="shared" si="95"/>
        <v>258</v>
      </c>
      <c r="C818" s="339"/>
      <c r="D818" s="339">
        <v>258</v>
      </c>
    </row>
    <row r="819" spans="1:4" s="320" customFormat="1" ht="21" customHeight="1">
      <c r="A819" s="335" t="s">
        <v>695</v>
      </c>
      <c r="B819" s="335">
        <f>SUM(B820:B843)</f>
        <v>63</v>
      </c>
      <c r="C819" s="335">
        <f>SUM(C820:C843)</f>
        <v>0</v>
      </c>
      <c r="D819" s="335">
        <f>SUM(D820:D843)</f>
        <v>63</v>
      </c>
    </row>
    <row r="820" spans="1:4" s="321" customFormat="1" ht="21" customHeight="1">
      <c r="A820" s="339" t="s">
        <v>88</v>
      </c>
      <c r="B820" s="349">
        <f aca="true" t="shared" si="96" ref="B820:B843">C820+D820</f>
        <v>0</v>
      </c>
      <c r="C820" s="339"/>
      <c r="D820" s="339"/>
    </row>
    <row r="821" spans="1:4" s="321" customFormat="1" ht="21" customHeight="1">
      <c r="A821" s="339" t="s">
        <v>89</v>
      </c>
      <c r="B821" s="349">
        <f t="shared" si="96"/>
        <v>0</v>
      </c>
      <c r="C821" s="339"/>
      <c r="D821" s="339"/>
    </row>
    <row r="822" spans="1:4" s="321" customFormat="1" ht="21" customHeight="1">
      <c r="A822" s="339" t="s">
        <v>90</v>
      </c>
      <c r="B822" s="349">
        <f t="shared" si="96"/>
        <v>0</v>
      </c>
      <c r="C822" s="339"/>
      <c r="D822" s="339"/>
    </row>
    <row r="823" spans="1:4" s="321" customFormat="1" ht="21" customHeight="1">
      <c r="A823" s="339" t="s">
        <v>696</v>
      </c>
      <c r="B823" s="349">
        <f t="shared" si="96"/>
        <v>0</v>
      </c>
      <c r="C823" s="339"/>
      <c r="D823" s="339"/>
    </row>
    <row r="824" spans="1:4" s="321" customFormat="1" ht="21" customHeight="1">
      <c r="A824" s="339" t="s">
        <v>697</v>
      </c>
      <c r="B824" s="349">
        <f t="shared" si="96"/>
        <v>0</v>
      </c>
      <c r="C824" s="339"/>
      <c r="D824" s="339"/>
    </row>
    <row r="825" spans="1:4" s="321" customFormat="1" ht="21" customHeight="1">
      <c r="A825" s="339" t="s">
        <v>698</v>
      </c>
      <c r="B825" s="349">
        <f t="shared" si="96"/>
        <v>0</v>
      </c>
      <c r="C825" s="339"/>
      <c r="D825" s="339"/>
    </row>
    <row r="826" spans="1:4" s="321" customFormat="1" ht="21" customHeight="1">
      <c r="A826" s="339" t="s">
        <v>699</v>
      </c>
      <c r="B826" s="349">
        <f t="shared" si="96"/>
        <v>0</v>
      </c>
      <c r="C826" s="339"/>
      <c r="D826" s="339"/>
    </row>
    <row r="827" spans="1:4" s="321" customFormat="1" ht="21" customHeight="1">
      <c r="A827" s="339" t="s">
        <v>700</v>
      </c>
      <c r="B827" s="349">
        <f t="shared" si="96"/>
        <v>0</v>
      </c>
      <c r="C827" s="339"/>
      <c r="D827" s="339"/>
    </row>
    <row r="828" spans="1:4" s="321" customFormat="1" ht="21" customHeight="1">
      <c r="A828" s="339" t="s">
        <v>701</v>
      </c>
      <c r="B828" s="349">
        <f t="shared" si="96"/>
        <v>0</v>
      </c>
      <c r="C828" s="339"/>
      <c r="D828" s="339"/>
    </row>
    <row r="829" spans="1:4" s="321" customFormat="1" ht="21" customHeight="1">
      <c r="A829" s="339" t="s">
        <v>702</v>
      </c>
      <c r="B829" s="349">
        <f t="shared" si="96"/>
        <v>0</v>
      </c>
      <c r="C829" s="339"/>
      <c r="D829" s="339"/>
    </row>
    <row r="830" spans="1:4" s="321" customFormat="1" ht="21" customHeight="1">
      <c r="A830" s="339" t="s">
        <v>703</v>
      </c>
      <c r="B830" s="349">
        <f t="shared" si="96"/>
        <v>0</v>
      </c>
      <c r="C830" s="339"/>
      <c r="D830" s="339"/>
    </row>
    <row r="831" spans="1:4" s="321" customFormat="1" ht="21" customHeight="1">
      <c r="A831" s="339" t="s">
        <v>704</v>
      </c>
      <c r="B831" s="349">
        <f t="shared" si="96"/>
        <v>0</v>
      </c>
      <c r="C831" s="339"/>
      <c r="D831" s="339"/>
    </row>
    <row r="832" spans="1:4" s="321" customFormat="1" ht="21" customHeight="1">
      <c r="A832" s="339" t="s">
        <v>705</v>
      </c>
      <c r="B832" s="349">
        <f t="shared" si="96"/>
        <v>0</v>
      </c>
      <c r="C832" s="339"/>
      <c r="D832" s="339"/>
    </row>
    <row r="833" spans="1:4" s="321" customFormat="1" ht="21" customHeight="1">
      <c r="A833" s="339" t="s">
        <v>706</v>
      </c>
      <c r="B833" s="349">
        <f t="shared" si="96"/>
        <v>0</v>
      </c>
      <c r="C833" s="339"/>
      <c r="D833" s="339"/>
    </row>
    <row r="834" spans="1:4" s="321" customFormat="1" ht="21" customHeight="1">
      <c r="A834" s="339" t="s">
        <v>707</v>
      </c>
      <c r="B834" s="349">
        <f t="shared" si="96"/>
        <v>0</v>
      </c>
      <c r="C834" s="339"/>
      <c r="D834" s="339"/>
    </row>
    <row r="835" spans="1:4" s="321" customFormat="1" ht="21" customHeight="1">
      <c r="A835" s="339" t="s">
        <v>708</v>
      </c>
      <c r="B835" s="349">
        <f t="shared" si="96"/>
        <v>0</v>
      </c>
      <c r="C835" s="339"/>
      <c r="D835" s="339"/>
    </row>
    <row r="836" spans="1:4" s="321" customFormat="1" ht="21" customHeight="1">
      <c r="A836" s="339" t="s">
        <v>709</v>
      </c>
      <c r="B836" s="349">
        <f t="shared" si="96"/>
        <v>0</v>
      </c>
      <c r="C836" s="339"/>
      <c r="D836" s="339"/>
    </row>
    <row r="837" spans="1:4" s="321" customFormat="1" ht="21" customHeight="1">
      <c r="A837" s="339" t="s">
        <v>710</v>
      </c>
      <c r="B837" s="349">
        <f t="shared" si="96"/>
        <v>0</v>
      </c>
      <c r="C837" s="339"/>
      <c r="D837" s="339"/>
    </row>
    <row r="838" spans="1:4" s="321" customFormat="1" ht="21" customHeight="1">
      <c r="A838" s="339" t="s">
        <v>711</v>
      </c>
      <c r="B838" s="349">
        <f t="shared" si="96"/>
        <v>0</v>
      </c>
      <c r="C838" s="339"/>
      <c r="D838" s="339"/>
    </row>
    <row r="839" spans="1:4" s="321" customFormat="1" ht="21" customHeight="1">
      <c r="A839" s="339" t="s">
        <v>712</v>
      </c>
      <c r="B839" s="349">
        <f t="shared" si="96"/>
        <v>29</v>
      </c>
      <c r="C839" s="339"/>
      <c r="D839" s="339">
        <v>29</v>
      </c>
    </row>
    <row r="840" spans="1:4" s="321" customFormat="1" ht="21" customHeight="1">
      <c r="A840" s="339" t="s">
        <v>713</v>
      </c>
      <c r="B840" s="349">
        <f t="shared" si="96"/>
        <v>0</v>
      </c>
      <c r="C840" s="339"/>
      <c r="D840" s="339"/>
    </row>
    <row r="841" spans="1:4" s="321" customFormat="1" ht="21" customHeight="1">
      <c r="A841" s="339" t="s">
        <v>714</v>
      </c>
      <c r="B841" s="349">
        <f t="shared" si="96"/>
        <v>0</v>
      </c>
      <c r="C841" s="339"/>
      <c r="D841" s="339"/>
    </row>
    <row r="842" spans="1:4" s="321" customFormat="1" ht="21" customHeight="1">
      <c r="A842" s="339" t="s">
        <v>680</v>
      </c>
      <c r="B842" s="349">
        <f t="shared" si="96"/>
        <v>0</v>
      </c>
      <c r="C842" s="339"/>
      <c r="D842" s="339"/>
    </row>
    <row r="843" spans="1:4" s="321" customFormat="1" ht="21" customHeight="1">
      <c r="A843" s="339" t="s">
        <v>715</v>
      </c>
      <c r="B843" s="349">
        <f t="shared" si="96"/>
        <v>34</v>
      </c>
      <c r="C843" s="339"/>
      <c r="D843" s="339">
        <v>34</v>
      </c>
    </row>
    <row r="844" spans="1:4" s="320" customFormat="1" ht="21" customHeight="1">
      <c r="A844" s="335" t="s">
        <v>716</v>
      </c>
      <c r="B844" s="335">
        <f>SUM(B845:B871)</f>
        <v>408</v>
      </c>
      <c r="C844" s="335">
        <f>SUM(C845:C871)</f>
        <v>110</v>
      </c>
      <c r="D844" s="335">
        <f>SUM(D845:D871)</f>
        <v>298</v>
      </c>
    </row>
    <row r="845" spans="1:4" s="321" customFormat="1" ht="21" customHeight="1">
      <c r="A845" s="339" t="s">
        <v>88</v>
      </c>
      <c r="B845" s="349">
        <f aca="true" t="shared" si="97" ref="B845:B871">C845+D845</f>
        <v>110</v>
      </c>
      <c r="C845" s="339">
        <v>110</v>
      </c>
      <c r="D845" s="339"/>
    </row>
    <row r="846" spans="1:4" s="321" customFormat="1" ht="21" customHeight="1">
      <c r="A846" s="339" t="s">
        <v>89</v>
      </c>
      <c r="B846" s="349">
        <f t="shared" si="97"/>
        <v>0</v>
      </c>
      <c r="C846" s="339"/>
      <c r="D846" s="339"/>
    </row>
    <row r="847" spans="1:4" s="321" customFormat="1" ht="21" customHeight="1">
      <c r="A847" s="339" t="s">
        <v>90</v>
      </c>
      <c r="B847" s="349">
        <f t="shared" si="97"/>
        <v>0</v>
      </c>
      <c r="C847" s="339"/>
      <c r="D847" s="339"/>
    </row>
    <row r="848" spans="1:4" s="321" customFormat="1" ht="21" customHeight="1">
      <c r="A848" s="339" t="s">
        <v>717</v>
      </c>
      <c r="B848" s="349">
        <f t="shared" si="97"/>
        <v>0</v>
      </c>
      <c r="C848" s="339"/>
      <c r="D848" s="339"/>
    </row>
    <row r="849" spans="1:4" s="321" customFormat="1" ht="21" customHeight="1">
      <c r="A849" s="339" t="s">
        <v>718</v>
      </c>
      <c r="B849" s="349">
        <f t="shared" si="97"/>
        <v>0</v>
      </c>
      <c r="C849" s="339"/>
      <c r="D849" s="339"/>
    </row>
    <row r="850" spans="1:4" s="321" customFormat="1" ht="21" customHeight="1">
      <c r="A850" s="339" t="s">
        <v>719</v>
      </c>
      <c r="B850" s="349">
        <f t="shared" si="97"/>
        <v>0</v>
      </c>
      <c r="C850" s="339"/>
      <c r="D850" s="339"/>
    </row>
    <row r="851" spans="1:4" s="321" customFormat="1" ht="21" customHeight="1">
      <c r="A851" s="339" t="s">
        <v>720</v>
      </c>
      <c r="B851" s="349">
        <f t="shared" si="97"/>
        <v>0</v>
      </c>
      <c r="C851" s="339"/>
      <c r="D851" s="339"/>
    </row>
    <row r="852" spans="1:4" s="321" customFormat="1" ht="21" customHeight="1">
      <c r="A852" s="339" t="s">
        <v>721</v>
      </c>
      <c r="B852" s="349">
        <f t="shared" si="97"/>
        <v>0</v>
      </c>
      <c r="C852" s="339"/>
      <c r="D852" s="339"/>
    </row>
    <row r="853" spans="1:4" s="321" customFormat="1" ht="21" customHeight="1">
      <c r="A853" s="339" t="s">
        <v>722</v>
      </c>
      <c r="B853" s="349">
        <f t="shared" si="97"/>
        <v>0</v>
      </c>
      <c r="C853" s="339"/>
      <c r="D853" s="339"/>
    </row>
    <row r="854" spans="1:4" s="321" customFormat="1" ht="21" customHeight="1">
      <c r="A854" s="339" t="s">
        <v>723</v>
      </c>
      <c r="B854" s="349">
        <f t="shared" si="97"/>
        <v>0</v>
      </c>
      <c r="C854" s="339"/>
      <c r="D854" s="339"/>
    </row>
    <row r="855" spans="1:4" s="321" customFormat="1" ht="21" customHeight="1">
      <c r="A855" s="339" t="s">
        <v>724</v>
      </c>
      <c r="B855" s="349">
        <f t="shared" si="97"/>
        <v>0</v>
      </c>
      <c r="C855" s="339"/>
      <c r="D855" s="339"/>
    </row>
    <row r="856" spans="1:4" s="321" customFormat="1" ht="21" customHeight="1">
      <c r="A856" s="339" t="s">
        <v>725</v>
      </c>
      <c r="B856" s="349">
        <f t="shared" si="97"/>
        <v>0</v>
      </c>
      <c r="C856" s="339"/>
      <c r="D856" s="339"/>
    </row>
    <row r="857" spans="1:4" s="321" customFormat="1" ht="21" customHeight="1">
      <c r="A857" s="339" t="s">
        <v>726</v>
      </c>
      <c r="B857" s="349">
        <f t="shared" si="97"/>
        <v>0</v>
      </c>
      <c r="C857" s="339"/>
      <c r="D857" s="339"/>
    </row>
    <row r="858" spans="1:4" s="321" customFormat="1" ht="21" customHeight="1">
      <c r="A858" s="339" t="s">
        <v>727</v>
      </c>
      <c r="B858" s="349">
        <f t="shared" si="97"/>
        <v>20</v>
      </c>
      <c r="C858" s="339"/>
      <c r="D858" s="339">
        <v>20</v>
      </c>
    </row>
    <row r="859" spans="1:4" s="321" customFormat="1" ht="21" customHeight="1">
      <c r="A859" s="339" t="s">
        <v>728</v>
      </c>
      <c r="B859" s="349">
        <f t="shared" si="97"/>
        <v>0</v>
      </c>
      <c r="C859" s="339"/>
      <c r="D859" s="339"/>
    </row>
    <row r="860" spans="1:4" s="321" customFormat="1" ht="21" customHeight="1">
      <c r="A860" s="339" t="s">
        <v>729</v>
      </c>
      <c r="B860" s="349">
        <f t="shared" si="97"/>
        <v>0</v>
      </c>
      <c r="C860" s="339"/>
      <c r="D860" s="339"/>
    </row>
    <row r="861" spans="1:4" s="321" customFormat="1" ht="21" customHeight="1">
      <c r="A861" s="339" t="s">
        <v>730</v>
      </c>
      <c r="B861" s="349">
        <f t="shared" si="97"/>
        <v>0</v>
      </c>
      <c r="C861" s="339"/>
      <c r="D861" s="339"/>
    </row>
    <row r="862" spans="1:4" s="321" customFormat="1" ht="21" customHeight="1">
      <c r="A862" s="339" t="s">
        <v>731</v>
      </c>
      <c r="B862" s="349">
        <f t="shared" si="97"/>
        <v>0</v>
      </c>
      <c r="C862" s="339"/>
      <c r="D862" s="339"/>
    </row>
    <row r="863" spans="1:4" s="321" customFormat="1" ht="21" customHeight="1">
      <c r="A863" s="339" t="s">
        <v>732</v>
      </c>
      <c r="B863" s="349">
        <f t="shared" si="97"/>
        <v>0</v>
      </c>
      <c r="C863" s="339"/>
      <c r="D863" s="339"/>
    </row>
    <row r="864" spans="1:4" s="321" customFormat="1" ht="21" customHeight="1">
      <c r="A864" s="339" t="s">
        <v>733</v>
      </c>
      <c r="B864" s="349">
        <f t="shared" si="97"/>
        <v>0</v>
      </c>
      <c r="C864" s="339"/>
      <c r="D864" s="339"/>
    </row>
    <row r="865" spans="1:4" s="321" customFormat="1" ht="21" customHeight="1">
      <c r="A865" s="339" t="s">
        <v>734</v>
      </c>
      <c r="B865" s="349">
        <f t="shared" si="97"/>
        <v>0</v>
      </c>
      <c r="C865" s="339"/>
      <c r="D865" s="339"/>
    </row>
    <row r="866" spans="1:4" s="321" customFormat="1" ht="21" customHeight="1">
      <c r="A866" s="339" t="s">
        <v>708</v>
      </c>
      <c r="B866" s="349">
        <f t="shared" si="97"/>
        <v>0</v>
      </c>
      <c r="C866" s="339"/>
      <c r="D866" s="339"/>
    </row>
    <row r="867" spans="1:4" s="321" customFormat="1" ht="21" customHeight="1">
      <c r="A867" s="339" t="s">
        <v>735</v>
      </c>
      <c r="B867" s="349">
        <f t="shared" si="97"/>
        <v>0</v>
      </c>
      <c r="C867" s="339"/>
      <c r="D867" s="339"/>
    </row>
    <row r="868" spans="1:4" s="321" customFormat="1" ht="21" customHeight="1">
      <c r="A868" s="339" t="s">
        <v>736</v>
      </c>
      <c r="B868" s="349">
        <f t="shared" si="97"/>
        <v>0</v>
      </c>
      <c r="C868" s="339"/>
      <c r="D868" s="339"/>
    </row>
    <row r="869" spans="1:4" s="321" customFormat="1" ht="21" customHeight="1">
      <c r="A869" s="339" t="s">
        <v>737</v>
      </c>
      <c r="B869" s="349">
        <f t="shared" si="97"/>
        <v>0</v>
      </c>
      <c r="C869" s="339"/>
      <c r="D869" s="339"/>
    </row>
    <row r="870" spans="1:4" s="321" customFormat="1" ht="21" customHeight="1">
      <c r="A870" s="339" t="s">
        <v>738</v>
      </c>
      <c r="B870" s="349">
        <f t="shared" si="97"/>
        <v>0</v>
      </c>
      <c r="C870" s="339"/>
      <c r="D870" s="339"/>
    </row>
    <row r="871" spans="1:4" s="321" customFormat="1" ht="21" customHeight="1">
      <c r="A871" s="339" t="s">
        <v>739</v>
      </c>
      <c r="B871" s="349">
        <f t="shared" si="97"/>
        <v>278</v>
      </c>
      <c r="C871" s="339"/>
      <c r="D871" s="339">
        <v>278</v>
      </c>
    </row>
    <row r="872" spans="1:4" s="320" customFormat="1" ht="21" customHeight="1">
      <c r="A872" s="335" t="s">
        <v>740</v>
      </c>
      <c r="B872" s="335">
        <f>SUM(B873:B882)</f>
        <v>0</v>
      </c>
      <c r="C872" s="335">
        <f>SUM(C873:C882)</f>
        <v>0</v>
      </c>
      <c r="D872" s="335">
        <f>SUM(D873:D882)</f>
        <v>0</v>
      </c>
    </row>
    <row r="873" spans="1:4" s="321" customFormat="1" ht="21" customHeight="1">
      <c r="A873" s="339" t="s">
        <v>88</v>
      </c>
      <c r="B873" s="349">
        <f aca="true" t="shared" si="98" ref="B873:B882">C873+D873</f>
        <v>0</v>
      </c>
      <c r="C873" s="339"/>
      <c r="D873" s="339"/>
    </row>
    <row r="874" spans="1:4" s="321" customFormat="1" ht="21" customHeight="1">
      <c r="A874" s="339" t="s">
        <v>89</v>
      </c>
      <c r="B874" s="349">
        <f t="shared" si="98"/>
        <v>0</v>
      </c>
      <c r="C874" s="339"/>
      <c r="D874" s="339"/>
    </row>
    <row r="875" spans="1:4" s="321" customFormat="1" ht="21" customHeight="1">
      <c r="A875" s="339" t="s">
        <v>90</v>
      </c>
      <c r="B875" s="349">
        <f t="shared" si="98"/>
        <v>0</v>
      </c>
      <c r="C875" s="339"/>
      <c r="D875" s="339"/>
    </row>
    <row r="876" spans="1:4" s="321" customFormat="1" ht="21" customHeight="1">
      <c r="A876" s="339" t="s">
        <v>741</v>
      </c>
      <c r="B876" s="349">
        <f t="shared" si="98"/>
        <v>0</v>
      </c>
      <c r="C876" s="339"/>
      <c r="D876" s="339"/>
    </row>
    <row r="877" spans="1:4" s="321" customFormat="1" ht="21" customHeight="1">
      <c r="A877" s="339" t="s">
        <v>742</v>
      </c>
      <c r="B877" s="349">
        <f t="shared" si="98"/>
        <v>0</v>
      </c>
      <c r="C877" s="339"/>
      <c r="D877" s="339"/>
    </row>
    <row r="878" spans="1:4" s="321" customFormat="1" ht="21" customHeight="1">
      <c r="A878" s="339" t="s">
        <v>743</v>
      </c>
      <c r="B878" s="349">
        <f t="shared" si="98"/>
        <v>0</v>
      </c>
      <c r="C878" s="339"/>
      <c r="D878" s="339"/>
    </row>
    <row r="879" spans="1:4" s="321" customFormat="1" ht="21" customHeight="1">
      <c r="A879" s="339" t="s">
        <v>744</v>
      </c>
      <c r="B879" s="349">
        <f t="shared" si="98"/>
        <v>0</v>
      </c>
      <c r="C879" s="339"/>
      <c r="D879" s="339"/>
    </row>
    <row r="880" spans="1:4" s="321" customFormat="1" ht="21" customHeight="1">
      <c r="A880" s="339" t="s">
        <v>745</v>
      </c>
      <c r="B880" s="349">
        <f t="shared" si="98"/>
        <v>0</v>
      </c>
      <c r="C880" s="339"/>
      <c r="D880" s="339"/>
    </row>
    <row r="881" spans="1:4" s="321" customFormat="1" ht="21" customHeight="1">
      <c r="A881" s="339" t="s">
        <v>746</v>
      </c>
      <c r="B881" s="349">
        <f t="shared" si="98"/>
        <v>0</v>
      </c>
      <c r="C881" s="339"/>
      <c r="D881" s="339"/>
    </row>
    <row r="882" spans="1:4" s="321" customFormat="1" ht="21" customHeight="1">
      <c r="A882" s="339" t="s">
        <v>747</v>
      </c>
      <c r="B882" s="349">
        <f t="shared" si="98"/>
        <v>0</v>
      </c>
      <c r="C882" s="339"/>
      <c r="D882" s="339"/>
    </row>
    <row r="883" spans="1:4" s="320" customFormat="1" ht="21" customHeight="1">
      <c r="A883" s="335" t="s">
        <v>748</v>
      </c>
      <c r="B883" s="335">
        <f>SUM(B884:B889)</f>
        <v>576</v>
      </c>
      <c r="C883" s="335">
        <f>SUM(C884:C889)</f>
        <v>0</v>
      </c>
      <c r="D883" s="335">
        <f>SUM(D884:D889)</f>
        <v>576</v>
      </c>
    </row>
    <row r="884" spans="1:4" s="321" customFormat="1" ht="21" customHeight="1">
      <c r="A884" s="339" t="s">
        <v>749</v>
      </c>
      <c r="B884" s="349">
        <f aca="true" t="shared" si="99" ref="B884:B889">C884+D884</f>
        <v>0</v>
      </c>
      <c r="C884" s="339"/>
      <c r="D884" s="339"/>
    </row>
    <row r="885" spans="1:4" s="321" customFormat="1" ht="21" customHeight="1">
      <c r="A885" s="339" t="s">
        <v>750</v>
      </c>
      <c r="B885" s="349">
        <f t="shared" si="99"/>
        <v>0</v>
      </c>
      <c r="C885" s="339"/>
      <c r="D885" s="339"/>
    </row>
    <row r="886" spans="1:4" s="321" customFormat="1" ht="21" customHeight="1">
      <c r="A886" s="339" t="s">
        <v>751</v>
      </c>
      <c r="B886" s="349">
        <f t="shared" si="99"/>
        <v>576</v>
      </c>
      <c r="C886" s="339"/>
      <c r="D886" s="339">
        <v>576</v>
      </c>
    </row>
    <row r="887" spans="1:4" s="321" customFormat="1" ht="21" customHeight="1">
      <c r="A887" s="339" t="s">
        <v>752</v>
      </c>
      <c r="B887" s="349">
        <f t="shared" si="99"/>
        <v>0</v>
      </c>
      <c r="C887" s="339"/>
      <c r="D887" s="339"/>
    </row>
    <row r="888" spans="1:4" s="321" customFormat="1" ht="21" customHeight="1">
      <c r="A888" s="339" t="s">
        <v>753</v>
      </c>
      <c r="B888" s="349">
        <f t="shared" si="99"/>
        <v>0</v>
      </c>
      <c r="C888" s="339"/>
      <c r="D888" s="339"/>
    </row>
    <row r="889" spans="1:4" s="321" customFormat="1" ht="21" customHeight="1">
      <c r="A889" s="339" t="s">
        <v>754</v>
      </c>
      <c r="B889" s="349">
        <f t="shared" si="99"/>
        <v>0</v>
      </c>
      <c r="C889" s="339"/>
      <c r="D889" s="339"/>
    </row>
    <row r="890" spans="1:4" s="320" customFormat="1" ht="21" customHeight="1">
      <c r="A890" s="335" t="s">
        <v>755</v>
      </c>
      <c r="B890" s="335">
        <f>SUM(B891:B896)</f>
        <v>0</v>
      </c>
      <c r="C890" s="335">
        <f>SUM(C891:C896)</f>
        <v>0</v>
      </c>
      <c r="D890" s="335">
        <f>SUM(D891:D896)</f>
        <v>0</v>
      </c>
    </row>
    <row r="891" spans="1:4" s="321" customFormat="1" ht="21" customHeight="1">
      <c r="A891" s="339" t="s">
        <v>756</v>
      </c>
      <c r="B891" s="349">
        <f aca="true" t="shared" si="100" ref="B891:B896">C891+D891</f>
        <v>0</v>
      </c>
      <c r="C891" s="339"/>
      <c r="D891" s="339"/>
    </row>
    <row r="892" spans="1:4" s="321" customFormat="1" ht="21" customHeight="1">
      <c r="A892" s="339" t="s">
        <v>757</v>
      </c>
      <c r="B892" s="349">
        <f t="shared" si="100"/>
        <v>0</v>
      </c>
      <c r="C892" s="339"/>
      <c r="D892" s="339"/>
    </row>
    <row r="893" spans="1:4" s="321" customFormat="1" ht="21" customHeight="1">
      <c r="A893" s="339" t="s">
        <v>758</v>
      </c>
      <c r="B893" s="349">
        <f t="shared" si="100"/>
        <v>0</v>
      </c>
      <c r="C893" s="339"/>
      <c r="D893" s="339"/>
    </row>
    <row r="894" spans="1:4" s="321" customFormat="1" ht="21" customHeight="1">
      <c r="A894" s="339" t="s">
        <v>759</v>
      </c>
      <c r="B894" s="349">
        <f t="shared" si="100"/>
        <v>0</v>
      </c>
      <c r="C894" s="339"/>
      <c r="D894" s="339"/>
    </row>
    <row r="895" spans="1:4" s="321" customFormat="1" ht="21" customHeight="1">
      <c r="A895" s="339" t="s">
        <v>760</v>
      </c>
      <c r="B895" s="349">
        <f t="shared" si="100"/>
        <v>0</v>
      </c>
      <c r="C895" s="339"/>
      <c r="D895" s="339"/>
    </row>
    <row r="896" spans="1:4" s="321" customFormat="1" ht="21" customHeight="1">
      <c r="A896" s="339" t="s">
        <v>761</v>
      </c>
      <c r="B896" s="349">
        <f t="shared" si="100"/>
        <v>0</v>
      </c>
      <c r="C896" s="339"/>
      <c r="D896" s="339"/>
    </row>
    <row r="897" spans="1:4" s="320" customFormat="1" ht="21" customHeight="1">
      <c r="A897" s="335" t="s">
        <v>762</v>
      </c>
      <c r="B897" s="335">
        <f>SUM(B898:B899)</f>
        <v>0</v>
      </c>
      <c r="C897" s="335">
        <f>SUM(C898:C899)</f>
        <v>0</v>
      </c>
      <c r="D897" s="335">
        <f>SUM(D898:D899)</f>
        <v>0</v>
      </c>
    </row>
    <row r="898" spans="1:4" s="321" customFormat="1" ht="21" customHeight="1">
      <c r="A898" s="339" t="s">
        <v>763</v>
      </c>
      <c r="B898" s="349">
        <f aca="true" t="shared" si="101" ref="B898:B902">C898+D898</f>
        <v>0</v>
      </c>
      <c r="C898" s="339"/>
      <c r="D898" s="339"/>
    </row>
    <row r="899" spans="1:4" s="321" customFormat="1" ht="21" customHeight="1">
      <c r="A899" s="339" t="s">
        <v>764</v>
      </c>
      <c r="B899" s="349">
        <f t="shared" si="101"/>
        <v>0</v>
      </c>
      <c r="C899" s="339"/>
      <c r="D899" s="339"/>
    </row>
    <row r="900" spans="1:4" s="320" customFormat="1" ht="21" customHeight="1">
      <c r="A900" s="335" t="s">
        <v>765</v>
      </c>
      <c r="B900" s="335">
        <f>SUM(B901:B902)</f>
        <v>0</v>
      </c>
      <c r="C900" s="335">
        <f>SUM(C901:C902)</f>
        <v>0</v>
      </c>
      <c r="D900" s="335">
        <f>SUM(D901:D902)</f>
        <v>0</v>
      </c>
    </row>
    <row r="901" spans="1:4" s="321" customFormat="1" ht="21" customHeight="1">
      <c r="A901" s="339" t="s">
        <v>766</v>
      </c>
      <c r="B901" s="349">
        <f t="shared" si="101"/>
        <v>0</v>
      </c>
      <c r="C901" s="339"/>
      <c r="D901" s="339"/>
    </row>
    <row r="902" spans="1:4" s="321" customFormat="1" ht="21" customHeight="1">
      <c r="A902" s="339" t="s">
        <v>767</v>
      </c>
      <c r="B902" s="349">
        <f t="shared" si="101"/>
        <v>0</v>
      </c>
      <c r="C902" s="339"/>
      <c r="D902" s="339"/>
    </row>
    <row r="903" spans="1:4" s="320" customFormat="1" ht="21" customHeight="1">
      <c r="A903" s="335" t="s">
        <v>768</v>
      </c>
      <c r="B903" s="335">
        <f>SUM(B904,B927,B937,B947,B952,B959,B964,)</f>
        <v>0</v>
      </c>
      <c r="C903" s="335">
        <f>SUM(C904,C927,C937,C947,C952,C959,C964,)</f>
        <v>0</v>
      </c>
      <c r="D903" s="335">
        <f>SUM(D904,D927,D937,D947,D952,D959,D964,)</f>
        <v>0</v>
      </c>
    </row>
    <row r="904" spans="1:4" s="320" customFormat="1" ht="21" customHeight="1">
      <c r="A904" s="335" t="s">
        <v>769</v>
      </c>
      <c r="B904" s="335">
        <f>SUM(B905:B926)</f>
        <v>0</v>
      </c>
      <c r="C904" s="335">
        <f>SUM(C905:C926)</f>
        <v>0</v>
      </c>
      <c r="D904" s="335">
        <f>SUM(D905:D926)</f>
        <v>0</v>
      </c>
    </row>
    <row r="905" spans="1:4" s="321" customFormat="1" ht="21" customHeight="1">
      <c r="A905" s="339" t="s">
        <v>88</v>
      </c>
      <c r="B905" s="349">
        <f aca="true" t="shared" si="102" ref="B905:B926">C905+D905</f>
        <v>0</v>
      </c>
      <c r="C905" s="339"/>
      <c r="D905" s="339"/>
    </row>
    <row r="906" spans="1:4" s="321" customFormat="1" ht="21" customHeight="1">
      <c r="A906" s="339" t="s">
        <v>89</v>
      </c>
      <c r="B906" s="349">
        <f t="shared" si="102"/>
        <v>0</v>
      </c>
      <c r="C906" s="339"/>
      <c r="D906" s="339"/>
    </row>
    <row r="907" spans="1:4" s="321" customFormat="1" ht="21" customHeight="1">
      <c r="A907" s="339" t="s">
        <v>90</v>
      </c>
      <c r="B907" s="349">
        <f t="shared" si="102"/>
        <v>0</v>
      </c>
      <c r="C907" s="339"/>
      <c r="D907" s="339"/>
    </row>
    <row r="908" spans="1:4" s="321" customFormat="1" ht="21" customHeight="1">
      <c r="A908" s="339" t="s">
        <v>770</v>
      </c>
      <c r="B908" s="349">
        <f t="shared" si="102"/>
        <v>0</v>
      </c>
      <c r="C908" s="339"/>
      <c r="D908" s="339"/>
    </row>
    <row r="909" spans="1:4" s="321" customFormat="1" ht="21" customHeight="1">
      <c r="A909" s="339" t="s">
        <v>771</v>
      </c>
      <c r="B909" s="349">
        <f t="shared" si="102"/>
        <v>0</v>
      </c>
      <c r="C909" s="339"/>
      <c r="D909" s="339"/>
    </row>
    <row r="910" spans="1:4" s="321" customFormat="1" ht="21" customHeight="1">
      <c r="A910" s="339" t="s">
        <v>772</v>
      </c>
      <c r="B910" s="349">
        <f t="shared" si="102"/>
        <v>0</v>
      </c>
      <c r="C910" s="339"/>
      <c r="D910" s="339"/>
    </row>
    <row r="911" spans="1:4" s="321" customFormat="1" ht="21" customHeight="1">
      <c r="A911" s="339" t="s">
        <v>773</v>
      </c>
      <c r="B911" s="349">
        <f t="shared" si="102"/>
        <v>0</v>
      </c>
      <c r="C911" s="339"/>
      <c r="D911" s="339"/>
    </row>
    <row r="912" spans="1:4" s="321" customFormat="1" ht="21" customHeight="1">
      <c r="A912" s="339" t="s">
        <v>774</v>
      </c>
      <c r="B912" s="349">
        <f t="shared" si="102"/>
        <v>0</v>
      </c>
      <c r="C912" s="339"/>
      <c r="D912" s="339"/>
    </row>
    <row r="913" spans="1:4" s="321" customFormat="1" ht="21" customHeight="1">
      <c r="A913" s="339" t="s">
        <v>775</v>
      </c>
      <c r="B913" s="349">
        <f t="shared" si="102"/>
        <v>0</v>
      </c>
      <c r="C913" s="339"/>
      <c r="D913" s="339"/>
    </row>
    <row r="914" spans="1:4" s="321" customFormat="1" ht="21" customHeight="1">
      <c r="A914" s="339" t="s">
        <v>776</v>
      </c>
      <c r="B914" s="349">
        <f t="shared" si="102"/>
        <v>0</v>
      </c>
      <c r="C914" s="339"/>
      <c r="D914" s="339"/>
    </row>
    <row r="915" spans="1:4" s="321" customFormat="1" ht="21" customHeight="1">
      <c r="A915" s="339" t="s">
        <v>777</v>
      </c>
      <c r="B915" s="349">
        <f t="shared" si="102"/>
        <v>0</v>
      </c>
      <c r="C915" s="339"/>
      <c r="D915" s="339"/>
    </row>
    <row r="916" spans="1:4" s="321" customFormat="1" ht="21" customHeight="1">
      <c r="A916" s="339" t="s">
        <v>778</v>
      </c>
      <c r="B916" s="349">
        <f t="shared" si="102"/>
        <v>0</v>
      </c>
      <c r="C916" s="339"/>
      <c r="D916" s="339"/>
    </row>
    <row r="917" spans="1:4" s="321" customFormat="1" ht="21" customHeight="1">
      <c r="A917" s="339" t="s">
        <v>779</v>
      </c>
      <c r="B917" s="349">
        <f t="shared" si="102"/>
        <v>0</v>
      </c>
      <c r="C917" s="339"/>
      <c r="D917" s="339"/>
    </row>
    <row r="918" spans="1:4" s="321" customFormat="1" ht="21" customHeight="1">
      <c r="A918" s="339" t="s">
        <v>780</v>
      </c>
      <c r="B918" s="349">
        <f t="shared" si="102"/>
        <v>0</v>
      </c>
      <c r="C918" s="339"/>
      <c r="D918" s="339"/>
    </row>
    <row r="919" spans="1:4" s="321" customFormat="1" ht="21" customHeight="1">
      <c r="A919" s="339" t="s">
        <v>781</v>
      </c>
      <c r="B919" s="349">
        <f t="shared" si="102"/>
        <v>0</v>
      </c>
      <c r="C919" s="339"/>
      <c r="D919" s="339"/>
    </row>
    <row r="920" spans="1:4" s="321" customFormat="1" ht="21" customHeight="1">
      <c r="A920" s="339" t="s">
        <v>782</v>
      </c>
      <c r="B920" s="349">
        <f t="shared" si="102"/>
        <v>0</v>
      </c>
      <c r="C920" s="339"/>
      <c r="D920" s="339"/>
    </row>
    <row r="921" spans="1:4" s="321" customFormat="1" ht="21" customHeight="1">
      <c r="A921" s="339" t="s">
        <v>783</v>
      </c>
      <c r="B921" s="349">
        <f t="shared" si="102"/>
        <v>0</v>
      </c>
      <c r="C921" s="339"/>
      <c r="D921" s="339"/>
    </row>
    <row r="922" spans="1:4" s="321" customFormat="1" ht="21" customHeight="1">
      <c r="A922" s="339" t="s">
        <v>784</v>
      </c>
      <c r="B922" s="349">
        <f t="shared" si="102"/>
        <v>0</v>
      </c>
      <c r="C922" s="339"/>
      <c r="D922" s="339"/>
    </row>
    <row r="923" spans="1:4" s="321" customFormat="1" ht="21" customHeight="1">
      <c r="A923" s="339" t="s">
        <v>785</v>
      </c>
      <c r="B923" s="349">
        <f t="shared" si="102"/>
        <v>0</v>
      </c>
      <c r="C923" s="339"/>
      <c r="D923" s="339"/>
    </row>
    <row r="924" spans="1:4" s="321" customFormat="1" ht="21" customHeight="1">
      <c r="A924" s="339" t="s">
        <v>786</v>
      </c>
      <c r="B924" s="349">
        <f t="shared" si="102"/>
        <v>0</v>
      </c>
      <c r="C924" s="339"/>
      <c r="D924" s="339"/>
    </row>
    <row r="925" spans="1:4" s="321" customFormat="1" ht="21" customHeight="1">
      <c r="A925" s="339" t="s">
        <v>787</v>
      </c>
      <c r="B925" s="349">
        <f t="shared" si="102"/>
        <v>0</v>
      </c>
      <c r="C925" s="339"/>
      <c r="D925" s="339"/>
    </row>
    <row r="926" spans="1:4" s="321" customFormat="1" ht="21" customHeight="1">
      <c r="A926" s="339" t="s">
        <v>788</v>
      </c>
      <c r="B926" s="349">
        <f t="shared" si="102"/>
        <v>0</v>
      </c>
      <c r="C926" s="339"/>
      <c r="D926" s="339"/>
    </row>
    <row r="927" spans="1:4" s="320" customFormat="1" ht="21" customHeight="1">
      <c r="A927" s="335" t="s">
        <v>789</v>
      </c>
      <c r="B927" s="335">
        <f>SUM(B928:B936)</f>
        <v>0</v>
      </c>
      <c r="C927" s="335">
        <f>SUM(C928:C936)</f>
        <v>0</v>
      </c>
      <c r="D927" s="335">
        <f>SUM(D928:D936)</f>
        <v>0</v>
      </c>
    </row>
    <row r="928" spans="1:4" s="321" customFormat="1" ht="21" customHeight="1">
      <c r="A928" s="339" t="s">
        <v>88</v>
      </c>
      <c r="B928" s="349">
        <f aca="true" t="shared" si="103" ref="B928:B936">C928+D928</f>
        <v>0</v>
      </c>
      <c r="C928" s="339"/>
      <c r="D928" s="339"/>
    </row>
    <row r="929" spans="1:4" s="321" customFormat="1" ht="21" customHeight="1">
      <c r="A929" s="339" t="s">
        <v>89</v>
      </c>
      <c r="B929" s="349">
        <f t="shared" si="103"/>
        <v>0</v>
      </c>
      <c r="C929" s="339"/>
      <c r="D929" s="339"/>
    </row>
    <row r="930" spans="1:4" s="321" customFormat="1" ht="21" customHeight="1">
      <c r="A930" s="339" t="s">
        <v>90</v>
      </c>
      <c r="B930" s="349">
        <f t="shared" si="103"/>
        <v>0</v>
      </c>
      <c r="C930" s="339"/>
      <c r="D930" s="339"/>
    </row>
    <row r="931" spans="1:4" s="321" customFormat="1" ht="21" customHeight="1">
      <c r="A931" s="339" t="s">
        <v>790</v>
      </c>
      <c r="B931" s="349">
        <f t="shared" si="103"/>
        <v>0</v>
      </c>
      <c r="C931" s="339"/>
      <c r="D931" s="339"/>
    </row>
    <row r="932" spans="1:4" s="321" customFormat="1" ht="21" customHeight="1">
      <c r="A932" s="339" t="s">
        <v>791</v>
      </c>
      <c r="B932" s="349">
        <f t="shared" si="103"/>
        <v>0</v>
      </c>
      <c r="C932" s="339"/>
      <c r="D932" s="339"/>
    </row>
    <row r="933" spans="1:4" s="321" customFormat="1" ht="21" customHeight="1">
      <c r="A933" s="339" t="s">
        <v>792</v>
      </c>
      <c r="B933" s="349">
        <f t="shared" si="103"/>
        <v>0</v>
      </c>
      <c r="C933" s="339"/>
      <c r="D933" s="339"/>
    </row>
    <row r="934" spans="1:4" s="321" customFormat="1" ht="21" customHeight="1">
      <c r="A934" s="339" t="s">
        <v>793</v>
      </c>
      <c r="B934" s="349">
        <f t="shared" si="103"/>
        <v>0</v>
      </c>
      <c r="C934" s="339"/>
      <c r="D934" s="339"/>
    </row>
    <row r="935" spans="1:4" s="321" customFormat="1" ht="21" customHeight="1">
      <c r="A935" s="339" t="s">
        <v>794</v>
      </c>
      <c r="B935" s="349">
        <f t="shared" si="103"/>
        <v>0</v>
      </c>
      <c r="C935" s="339"/>
      <c r="D935" s="339"/>
    </row>
    <row r="936" spans="1:4" s="321" customFormat="1" ht="21" customHeight="1">
      <c r="A936" s="339" t="s">
        <v>795</v>
      </c>
      <c r="B936" s="349">
        <f t="shared" si="103"/>
        <v>0</v>
      </c>
      <c r="C936" s="339"/>
      <c r="D936" s="339"/>
    </row>
    <row r="937" spans="1:4" s="320" customFormat="1" ht="21" customHeight="1">
      <c r="A937" s="335" t="s">
        <v>796</v>
      </c>
      <c r="B937" s="335">
        <f>SUM(B938:B946)</f>
        <v>0</v>
      </c>
      <c r="C937" s="335">
        <f>SUM(C938:C946)</f>
        <v>0</v>
      </c>
      <c r="D937" s="335">
        <f>SUM(D938:D946)</f>
        <v>0</v>
      </c>
    </row>
    <row r="938" spans="1:4" s="321" customFormat="1" ht="21" customHeight="1">
      <c r="A938" s="339" t="s">
        <v>88</v>
      </c>
      <c r="B938" s="349">
        <f aca="true" t="shared" si="104" ref="B938:B946">C938+D938</f>
        <v>0</v>
      </c>
      <c r="C938" s="339"/>
      <c r="D938" s="339"/>
    </row>
    <row r="939" spans="1:4" s="321" customFormat="1" ht="21" customHeight="1">
      <c r="A939" s="339" t="s">
        <v>89</v>
      </c>
      <c r="B939" s="349">
        <f t="shared" si="104"/>
        <v>0</v>
      </c>
      <c r="C939" s="339"/>
      <c r="D939" s="339"/>
    </row>
    <row r="940" spans="1:4" s="321" customFormat="1" ht="21" customHeight="1">
      <c r="A940" s="339" t="s">
        <v>90</v>
      </c>
      <c r="B940" s="349">
        <f t="shared" si="104"/>
        <v>0</v>
      </c>
      <c r="C940" s="339"/>
      <c r="D940" s="339"/>
    </row>
    <row r="941" spans="1:4" s="321" customFormat="1" ht="21" customHeight="1">
      <c r="A941" s="339" t="s">
        <v>797</v>
      </c>
      <c r="B941" s="349">
        <f t="shared" si="104"/>
        <v>0</v>
      </c>
      <c r="C941" s="339"/>
      <c r="D941" s="339"/>
    </row>
    <row r="942" spans="1:4" s="321" customFormat="1" ht="21" customHeight="1">
      <c r="A942" s="339" t="s">
        <v>798</v>
      </c>
      <c r="B942" s="349">
        <f t="shared" si="104"/>
        <v>0</v>
      </c>
      <c r="C942" s="339"/>
      <c r="D942" s="339"/>
    </row>
    <row r="943" spans="1:4" s="321" customFormat="1" ht="21" customHeight="1">
      <c r="A943" s="339" t="s">
        <v>799</v>
      </c>
      <c r="B943" s="349">
        <f t="shared" si="104"/>
        <v>0</v>
      </c>
      <c r="C943" s="339"/>
      <c r="D943" s="339"/>
    </row>
    <row r="944" spans="1:4" s="321" customFormat="1" ht="21" customHeight="1">
      <c r="A944" s="339" t="s">
        <v>800</v>
      </c>
      <c r="B944" s="349">
        <f t="shared" si="104"/>
        <v>0</v>
      </c>
      <c r="C944" s="339"/>
      <c r="D944" s="339"/>
    </row>
    <row r="945" spans="1:4" s="321" customFormat="1" ht="21" customHeight="1">
      <c r="A945" s="339" t="s">
        <v>801</v>
      </c>
      <c r="B945" s="349">
        <f t="shared" si="104"/>
        <v>0</v>
      </c>
      <c r="C945" s="339"/>
      <c r="D945" s="339"/>
    </row>
    <row r="946" spans="1:4" s="321" customFormat="1" ht="21.75" customHeight="1">
      <c r="A946" s="339" t="s">
        <v>802</v>
      </c>
      <c r="B946" s="349">
        <f t="shared" si="104"/>
        <v>0</v>
      </c>
      <c r="C946" s="339"/>
      <c r="D946" s="339"/>
    </row>
    <row r="947" spans="1:4" s="320" customFormat="1" ht="21.75" customHeight="1">
      <c r="A947" s="335" t="s">
        <v>803</v>
      </c>
      <c r="B947" s="335">
        <f>SUM(B948:B951)</f>
        <v>0</v>
      </c>
      <c r="C947" s="335">
        <f>SUM(C948:C951)</f>
        <v>0</v>
      </c>
      <c r="D947" s="335">
        <f>SUM(D948:D951)</f>
        <v>0</v>
      </c>
    </row>
    <row r="948" spans="1:4" s="321" customFormat="1" ht="21.75" customHeight="1">
      <c r="A948" s="339" t="s">
        <v>804</v>
      </c>
      <c r="B948" s="349">
        <f aca="true" t="shared" si="105" ref="B948:B951">C948+D948</f>
        <v>0</v>
      </c>
      <c r="C948" s="339"/>
      <c r="D948" s="339"/>
    </row>
    <row r="949" spans="1:4" s="321" customFormat="1" ht="21.75" customHeight="1">
      <c r="A949" s="339" t="s">
        <v>805</v>
      </c>
      <c r="B949" s="349">
        <f t="shared" si="105"/>
        <v>0</v>
      </c>
      <c r="C949" s="339"/>
      <c r="D949" s="339"/>
    </row>
    <row r="950" spans="1:4" s="321" customFormat="1" ht="21.75" customHeight="1">
      <c r="A950" s="339" t="s">
        <v>806</v>
      </c>
      <c r="B950" s="349">
        <f t="shared" si="105"/>
        <v>0</v>
      </c>
      <c r="C950" s="339"/>
      <c r="D950" s="339"/>
    </row>
    <row r="951" spans="1:4" s="321" customFormat="1" ht="21.75" customHeight="1">
      <c r="A951" s="339" t="s">
        <v>807</v>
      </c>
      <c r="B951" s="349">
        <f t="shared" si="105"/>
        <v>0</v>
      </c>
      <c r="C951" s="339"/>
      <c r="D951" s="339"/>
    </row>
    <row r="952" spans="1:4" s="320" customFormat="1" ht="21.75" customHeight="1">
      <c r="A952" s="335" t="s">
        <v>808</v>
      </c>
      <c r="B952" s="335">
        <f>SUM(B953:B958)</f>
        <v>0</v>
      </c>
      <c r="C952" s="335">
        <f>SUM(C953:C958)</f>
        <v>0</v>
      </c>
      <c r="D952" s="335">
        <f>SUM(D953:D958)</f>
        <v>0</v>
      </c>
    </row>
    <row r="953" spans="1:4" s="321" customFormat="1" ht="21.75" customHeight="1">
      <c r="A953" s="339" t="s">
        <v>88</v>
      </c>
      <c r="B953" s="349">
        <f aca="true" t="shared" si="106" ref="B953:B958">C953+D953</f>
        <v>0</v>
      </c>
      <c r="C953" s="339"/>
      <c r="D953" s="339"/>
    </row>
    <row r="954" spans="1:4" s="321" customFormat="1" ht="21.75" customHeight="1">
      <c r="A954" s="339" t="s">
        <v>89</v>
      </c>
      <c r="B954" s="349">
        <f t="shared" si="106"/>
        <v>0</v>
      </c>
      <c r="C954" s="339"/>
      <c r="D954" s="339"/>
    </row>
    <row r="955" spans="1:4" s="321" customFormat="1" ht="21.75" customHeight="1">
      <c r="A955" s="339" t="s">
        <v>90</v>
      </c>
      <c r="B955" s="349">
        <f t="shared" si="106"/>
        <v>0</v>
      </c>
      <c r="C955" s="339"/>
      <c r="D955" s="339"/>
    </row>
    <row r="956" spans="1:4" s="321" customFormat="1" ht="21.75" customHeight="1">
      <c r="A956" s="339" t="s">
        <v>794</v>
      </c>
      <c r="B956" s="349">
        <f t="shared" si="106"/>
        <v>0</v>
      </c>
      <c r="C956" s="339"/>
      <c r="D956" s="339"/>
    </row>
    <row r="957" spans="1:4" s="321" customFormat="1" ht="21.75" customHeight="1">
      <c r="A957" s="339" t="s">
        <v>809</v>
      </c>
      <c r="B957" s="349">
        <f t="shared" si="106"/>
        <v>0</v>
      </c>
      <c r="C957" s="339"/>
      <c r="D957" s="339"/>
    </row>
    <row r="958" spans="1:4" s="321" customFormat="1" ht="21.75" customHeight="1">
      <c r="A958" s="339" t="s">
        <v>810</v>
      </c>
      <c r="B958" s="349">
        <f t="shared" si="106"/>
        <v>0</v>
      </c>
      <c r="C958" s="339"/>
      <c r="D958" s="339"/>
    </row>
    <row r="959" spans="1:4" s="320" customFormat="1" ht="21.75" customHeight="1">
      <c r="A959" s="335" t="s">
        <v>811</v>
      </c>
      <c r="B959" s="335">
        <f>SUM(B960:B963)</f>
        <v>0</v>
      </c>
      <c r="C959" s="335">
        <f>SUM(C960:C963)</f>
        <v>0</v>
      </c>
      <c r="D959" s="335">
        <f>SUM(D960:D963)</f>
        <v>0</v>
      </c>
    </row>
    <row r="960" spans="1:4" s="321" customFormat="1" ht="21.75" customHeight="1">
      <c r="A960" s="339" t="s">
        <v>812</v>
      </c>
      <c r="B960" s="349">
        <f aca="true" t="shared" si="107" ref="B960:B963">C960+D960</f>
        <v>0</v>
      </c>
      <c r="C960" s="339"/>
      <c r="D960" s="339"/>
    </row>
    <row r="961" spans="1:4" s="321" customFormat="1" ht="21.75" customHeight="1">
      <c r="A961" s="339" t="s">
        <v>813</v>
      </c>
      <c r="B961" s="349">
        <f t="shared" si="107"/>
        <v>0</v>
      </c>
      <c r="C961" s="339"/>
      <c r="D961" s="339"/>
    </row>
    <row r="962" spans="1:4" s="321" customFormat="1" ht="21.75" customHeight="1">
      <c r="A962" s="339" t="s">
        <v>814</v>
      </c>
      <c r="B962" s="349">
        <f t="shared" si="107"/>
        <v>0</v>
      </c>
      <c r="C962" s="339"/>
      <c r="D962" s="339"/>
    </row>
    <row r="963" spans="1:4" s="321" customFormat="1" ht="21.75" customHeight="1">
      <c r="A963" s="339" t="s">
        <v>815</v>
      </c>
      <c r="B963" s="349">
        <f t="shared" si="107"/>
        <v>0</v>
      </c>
      <c r="C963" s="339"/>
      <c r="D963" s="339"/>
    </row>
    <row r="964" spans="1:4" s="320" customFormat="1" ht="21.75" customHeight="1">
      <c r="A964" s="335" t="s">
        <v>816</v>
      </c>
      <c r="B964" s="335">
        <f>SUM(B965:B966)</f>
        <v>0</v>
      </c>
      <c r="C964" s="335">
        <f>SUM(C965:C966)</f>
        <v>0</v>
      </c>
      <c r="D964" s="335">
        <f>SUM(D965:D966)</f>
        <v>0</v>
      </c>
    </row>
    <row r="965" spans="1:4" s="321" customFormat="1" ht="21.75" customHeight="1">
      <c r="A965" s="339" t="s">
        <v>817</v>
      </c>
      <c r="B965" s="349">
        <f aca="true" t="shared" si="108" ref="B965:B977">C965+D965</f>
        <v>0</v>
      </c>
      <c r="C965" s="339"/>
      <c r="D965" s="339"/>
    </row>
    <row r="966" spans="1:4" s="321" customFormat="1" ht="21.75" customHeight="1">
      <c r="A966" s="339" t="s">
        <v>818</v>
      </c>
      <c r="B966" s="349">
        <f t="shared" si="108"/>
        <v>0</v>
      </c>
      <c r="C966" s="339"/>
      <c r="D966" s="339"/>
    </row>
    <row r="967" spans="1:4" s="320" customFormat="1" ht="21.75" customHeight="1">
      <c r="A967" s="335" t="s">
        <v>819</v>
      </c>
      <c r="B967" s="335">
        <f>SUM(B968,B978,B994,B999,B1010,B1017,B1025)</f>
        <v>0</v>
      </c>
      <c r="C967" s="335">
        <f>SUM(C968,C978,C994,C999,C1010,C1017,C1025)</f>
        <v>0</v>
      </c>
      <c r="D967" s="335">
        <f>SUM(D968,D978,D994,D999,D1010,D1017,D1025)</f>
        <v>0</v>
      </c>
    </row>
    <row r="968" spans="1:4" s="320" customFormat="1" ht="21.75" customHeight="1">
      <c r="A968" s="335" t="s">
        <v>820</v>
      </c>
      <c r="B968" s="335">
        <f>SUM(B969:B977)</f>
        <v>0</v>
      </c>
      <c r="C968" s="335">
        <f>SUM(C969:C977)</f>
        <v>0</v>
      </c>
      <c r="D968" s="335">
        <f>SUM(D969:D977)</f>
        <v>0</v>
      </c>
    </row>
    <row r="969" spans="1:4" s="321" customFormat="1" ht="21.75" customHeight="1">
      <c r="A969" s="339" t="s">
        <v>88</v>
      </c>
      <c r="B969" s="349">
        <f t="shared" si="108"/>
        <v>0</v>
      </c>
      <c r="C969" s="339"/>
      <c r="D969" s="339"/>
    </row>
    <row r="970" spans="1:4" s="321" customFormat="1" ht="21.75" customHeight="1">
      <c r="A970" s="339" t="s">
        <v>89</v>
      </c>
      <c r="B970" s="349">
        <f t="shared" si="108"/>
        <v>0</v>
      </c>
      <c r="C970" s="339"/>
      <c r="D970" s="339"/>
    </row>
    <row r="971" spans="1:4" s="321" customFormat="1" ht="21.75" customHeight="1">
      <c r="A971" s="339" t="s">
        <v>90</v>
      </c>
      <c r="B971" s="349">
        <f t="shared" si="108"/>
        <v>0</v>
      </c>
      <c r="C971" s="339"/>
      <c r="D971" s="339"/>
    </row>
    <row r="972" spans="1:4" s="321" customFormat="1" ht="21.75" customHeight="1">
      <c r="A972" s="339" t="s">
        <v>821</v>
      </c>
      <c r="B972" s="349">
        <f t="shared" si="108"/>
        <v>0</v>
      </c>
      <c r="C972" s="339"/>
      <c r="D972" s="339"/>
    </row>
    <row r="973" spans="1:4" s="321" customFormat="1" ht="21.75" customHeight="1">
      <c r="A973" s="339" t="s">
        <v>822</v>
      </c>
      <c r="B973" s="349">
        <f t="shared" si="108"/>
        <v>0</v>
      </c>
      <c r="C973" s="339"/>
      <c r="D973" s="339"/>
    </row>
    <row r="974" spans="1:4" s="321" customFormat="1" ht="21.75" customHeight="1">
      <c r="A974" s="339" t="s">
        <v>823</v>
      </c>
      <c r="B974" s="349">
        <f t="shared" si="108"/>
        <v>0</v>
      </c>
      <c r="C974" s="339"/>
      <c r="D974" s="339"/>
    </row>
    <row r="975" spans="1:4" s="321" customFormat="1" ht="21.75" customHeight="1">
      <c r="A975" s="339" t="s">
        <v>824</v>
      </c>
      <c r="B975" s="349">
        <f t="shared" si="108"/>
        <v>0</v>
      </c>
      <c r="C975" s="339"/>
      <c r="D975" s="339"/>
    </row>
    <row r="976" spans="1:4" s="321" customFormat="1" ht="21.75" customHeight="1">
      <c r="A976" s="339" t="s">
        <v>825</v>
      </c>
      <c r="B976" s="349">
        <f t="shared" si="108"/>
        <v>0</v>
      </c>
      <c r="C976" s="339"/>
      <c r="D976" s="339"/>
    </row>
    <row r="977" spans="1:4" s="321" customFormat="1" ht="21.75" customHeight="1">
      <c r="A977" s="339" t="s">
        <v>826</v>
      </c>
      <c r="B977" s="349">
        <f t="shared" si="108"/>
        <v>0</v>
      </c>
      <c r="C977" s="339"/>
      <c r="D977" s="339"/>
    </row>
    <row r="978" spans="1:4" s="320" customFormat="1" ht="21.75" customHeight="1">
      <c r="A978" s="335" t="s">
        <v>827</v>
      </c>
      <c r="B978" s="335">
        <f>SUM(B979:B993)</f>
        <v>0</v>
      </c>
      <c r="C978" s="335">
        <f>SUM(C979:C993)</f>
        <v>0</v>
      </c>
      <c r="D978" s="335">
        <f>SUM(D979:D993)</f>
        <v>0</v>
      </c>
    </row>
    <row r="979" spans="1:4" s="321" customFormat="1" ht="21.75" customHeight="1">
      <c r="A979" s="339" t="s">
        <v>88</v>
      </c>
      <c r="B979" s="349">
        <f aca="true" t="shared" si="109" ref="B979:B993">C979+D979</f>
        <v>0</v>
      </c>
      <c r="C979" s="339"/>
      <c r="D979" s="339"/>
    </row>
    <row r="980" spans="1:4" s="321" customFormat="1" ht="21.75" customHeight="1">
      <c r="A980" s="339" t="s">
        <v>89</v>
      </c>
      <c r="B980" s="349">
        <f t="shared" si="109"/>
        <v>0</v>
      </c>
      <c r="C980" s="339"/>
      <c r="D980" s="339"/>
    </row>
    <row r="981" spans="1:4" s="321" customFormat="1" ht="21.75" customHeight="1">
      <c r="A981" s="339" t="s">
        <v>90</v>
      </c>
      <c r="B981" s="349">
        <f t="shared" si="109"/>
        <v>0</v>
      </c>
      <c r="C981" s="339"/>
      <c r="D981" s="339"/>
    </row>
    <row r="982" spans="1:4" s="321" customFormat="1" ht="21.75" customHeight="1">
      <c r="A982" s="339" t="s">
        <v>828</v>
      </c>
      <c r="B982" s="349">
        <f t="shared" si="109"/>
        <v>0</v>
      </c>
      <c r="C982" s="339"/>
      <c r="D982" s="339"/>
    </row>
    <row r="983" spans="1:4" s="321" customFormat="1" ht="21.75" customHeight="1">
      <c r="A983" s="339" t="s">
        <v>829</v>
      </c>
      <c r="B983" s="349">
        <f t="shared" si="109"/>
        <v>0</v>
      </c>
      <c r="C983" s="339"/>
      <c r="D983" s="339"/>
    </row>
    <row r="984" spans="1:4" s="321" customFormat="1" ht="21.75" customHeight="1">
      <c r="A984" s="339" t="s">
        <v>830</v>
      </c>
      <c r="B984" s="349">
        <f t="shared" si="109"/>
        <v>0</v>
      </c>
      <c r="C984" s="339"/>
      <c r="D984" s="339"/>
    </row>
    <row r="985" spans="1:4" s="321" customFormat="1" ht="21.75" customHeight="1">
      <c r="A985" s="339" t="s">
        <v>831</v>
      </c>
      <c r="B985" s="349">
        <f t="shared" si="109"/>
        <v>0</v>
      </c>
      <c r="C985" s="339"/>
      <c r="D985" s="339"/>
    </row>
    <row r="986" spans="1:4" s="321" customFormat="1" ht="21.75" customHeight="1">
      <c r="A986" s="339" t="s">
        <v>832</v>
      </c>
      <c r="B986" s="349">
        <f t="shared" si="109"/>
        <v>0</v>
      </c>
      <c r="C986" s="339"/>
      <c r="D986" s="339"/>
    </row>
    <row r="987" spans="1:4" s="321" customFormat="1" ht="21.75" customHeight="1">
      <c r="A987" s="339" t="s">
        <v>833</v>
      </c>
      <c r="B987" s="349">
        <f t="shared" si="109"/>
        <v>0</v>
      </c>
      <c r="C987" s="339"/>
      <c r="D987" s="339"/>
    </row>
    <row r="988" spans="1:4" s="321" customFormat="1" ht="21.75" customHeight="1">
      <c r="A988" s="339" t="s">
        <v>834</v>
      </c>
      <c r="B988" s="349">
        <f t="shared" si="109"/>
        <v>0</v>
      </c>
      <c r="C988" s="339"/>
      <c r="D988" s="339"/>
    </row>
    <row r="989" spans="1:4" s="321" customFormat="1" ht="21.75" customHeight="1">
      <c r="A989" s="339" t="s">
        <v>835</v>
      </c>
      <c r="B989" s="349">
        <f t="shared" si="109"/>
        <v>0</v>
      </c>
      <c r="C989" s="339"/>
      <c r="D989" s="339"/>
    </row>
    <row r="990" spans="1:4" s="321" customFormat="1" ht="21.75" customHeight="1">
      <c r="A990" s="339" t="s">
        <v>836</v>
      </c>
      <c r="B990" s="349">
        <f t="shared" si="109"/>
        <v>0</v>
      </c>
      <c r="C990" s="339"/>
      <c r="D990" s="339"/>
    </row>
    <row r="991" spans="1:4" s="321" customFormat="1" ht="21.75" customHeight="1">
      <c r="A991" s="339" t="s">
        <v>837</v>
      </c>
      <c r="B991" s="349">
        <f t="shared" si="109"/>
        <v>0</v>
      </c>
      <c r="C991" s="339"/>
      <c r="D991" s="339"/>
    </row>
    <row r="992" spans="1:4" s="321" customFormat="1" ht="21.75" customHeight="1">
      <c r="A992" s="339" t="s">
        <v>838</v>
      </c>
      <c r="B992" s="349">
        <f t="shared" si="109"/>
        <v>0</v>
      </c>
      <c r="C992" s="339"/>
      <c r="D992" s="339"/>
    </row>
    <row r="993" spans="1:4" s="321" customFormat="1" ht="21.75" customHeight="1">
      <c r="A993" s="339" t="s">
        <v>839</v>
      </c>
      <c r="B993" s="349">
        <f t="shared" si="109"/>
        <v>0</v>
      </c>
      <c r="C993" s="339"/>
      <c r="D993" s="339"/>
    </row>
    <row r="994" spans="1:4" s="320" customFormat="1" ht="21.75" customHeight="1">
      <c r="A994" s="335" t="s">
        <v>840</v>
      </c>
      <c r="B994" s="335">
        <f>SUM(B995:B998)</f>
        <v>0</v>
      </c>
      <c r="C994" s="335">
        <f>SUM(C995:C998)</f>
        <v>0</v>
      </c>
      <c r="D994" s="335">
        <f>SUM(D995:D998)</f>
        <v>0</v>
      </c>
    </row>
    <row r="995" spans="1:4" s="321" customFormat="1" ht="21.75" customHeight="1">
      <c r="A995" s="339" t="s">
        <v>88</v>
      </c>
      <c r="B995" s="349">
        <f aca="true" t="shared" si="110" ref="B995:B998">C995+D995</f>
        <v>0</v>
      </c>
      <c r="C995" s="339"/>
      <c r="D995" s="339"/>
    </row>
    <row r="996" spans="1:4" s="321" customFormat="1" ht="21.75" customHeight="1">
      <c r="A996" s="339" t="s">
        <v>89</v>
      </c>
      <c r="B996" s="349">
        <f t="shared" si="110"/>
        <v>0</v>
      </c>
      <c r="C996" s="339"/>
      <c r="D996" s="339"/>
    </row>
    <row r="997" spans="1:4" s="321" customFormat="1" ht="21.75" customHeight="1">
      <c r="A997" s="339" t="s">
        <v>90</v>
      </c>
      <c r="B997" s="349">
        <f t="shared" si="110"/>
        <v>0</v>
      </c>
      <c r="C997" s="339"/>
      <c r="D997" s="339"/>
    </row>
    <row r="998" spans="1:4" s="321" customFormat="1" ht="21.75" customHeight="1">
      <c r="A998" s="339" t="s">
        <v>841</v>
      </c>
      <c r="B998" s="349">
        <f t="shared" si="110"/>
        <v>0</v>
      </c>
      <c r="C998" s="339"/>
      <c r="D998" s="339"/>
    </row>
    <row r="999" spans="1:4" s="320" customFormat="1" ht="21.75" customHeight="1">
      <c r="A999" s="335" t="s">
        <v>842</v>
      </c>
      <c r="B999" s="335">
        <f>SUM(B1000:B1009)</f>
        <v>0</v>
      </c>
      <c r="C999" s="335">
        <f>SUM(C1000:C1009)</f>
        <v>0</v>
      </c>
      <c r="D999" s="335">
        <f>SUM(D1000:D1009)</f>
        <v>0</v>
      </c>
    </row>
    <row r="1000" spans="1:4" s="321" customFormat="1" ht="21.75" customHeight="1">
      <c r="A1000" s="339" t="s">
        <v>88</v>
      </c>
      <c r="B1000" s="349">
        <f aca="true" t="shared" si="111" ref="B1000:B1009">C1000+D1000</f>
        <v>0</v>
      </c>
      <c r="C1000" s="339"/>
      <c r="D1000" s="339"/>
    </row>
    <row r="1001" spans="1:4" s="321" customFormat="1" ht="21.75" customHeight="1">
      <c r="A1001" s="339" t="s">
        <v>89</v>
      </c>
      <c r="B1001" s="349">
        <f t="shared" si="111"/>
        <v>0</v>
      </c>
      <c r="C1001" s="339"/>
      <c r="D1001" s="339"/>
    </row>
    <row r="1002" spans="1:4" s="321" customFormat="1" ht="21.75" customHeight="1">
      <c r="A1002" s="339" t="s">
        <v>90</v>
      </c>
      <c r="B1002" s="349">
        <f t="shared" si="111"/>
        <v>0</v>
      </c>
      <c r="C1002" s="339"/>
      <c r="D1002" s="339"/>
    </row>
    <row r="1003" spans="1:4" s="321" customFormat="1" ht="21.75" customHeight="1">
      <c r="A1003" s="339" t="s">
        <v>843</v>
      </c>
      <c r="B1003" s="349">
        <f t="shared" si="111"/>
        <v>0</v>
      </c>
      <c r="C1003" s="339"/>
      <c r="D1003" s="339"/>
    </row>
    <row r="1004" spans="1:4" s="321" customFormat="1" ht="21.75" customHeight="1">
      <c r="A1004" s="339" t="s">
        <v>844</v>
      </c>
      <c r="B1004" s="349">
        <f t="shared" si="111"/>
        <v>0</v>
      </c>
      <c r="C1004" s="339"/>
      <c r="D1004" s="339"/>
    </row>
    <row r="1005" spans="1:4" s="321" customFormat="1" ht="21.75" customHeight="1">
      <c r="A1005" s="339" t="s">
        <v>845</v>
      </c>
      <c r="B1005" s="349">
        <f t="shared" si="111"/>
        <v>0</v>
      </c>
      <c r="C1005" s="339"/>
      <c r="D1005" s="339"/>
    </row>
    <row r="1006" spans="1:4" s="321" customFormat="1" ht="21.75" customHeight="1">
      <c r="A1006" s="339" t="s">
        <v>846</v>
      </c>
      <c r="B1006" s="349">
        <f t="shared" si="111"/>
        <v>0</v>
      </c>
      <c r="C1006" s="339"/>
      <c r="D1006" s="339"/>
    </row>
    <row r="1007" spans="1:4" s="321" customFormat="1" ht="21.75" customHeight="1">
      <c r="A1007" s="339" t="s">
        <v>847</v>
      </c>
      <c r="B1007" s="349">
        <f t="shared" si="111"/>
        <v>0</v>
      </c>
      <c r="C1007" s="339"/>
      <c r="D1007" s="339"/>
    </row>
    <row r="1008" spans="1:4" s="321" customFormat="1" ht="21.75" customHeight="1">
      <c r="A1008" s="339" t="s">
        <v>97</v>
      </c>
      <c r="B1008" s="349">
        <f t="shared" si="111"/>
        <v>0</v>
      </c>
      <c r="C1008" s="339"/>
      <c r="D1008" s="339"/>
    </row>
    <row r="1009" spans="1:4" s="321" customFormat="1" ht="21.75" customHeight="1">
      <c r="A1009" s="339" t="s">
        <v>848</v>
      </c>
      <c r="B1009" s="349">
        <f t="shared" si="111"/>
        <v>0</v>
      </c>
      <c r="C1009" s="339"/>
      <c r="D1009" s="339"/>
    </row>
    <row r="1010" spans="1:4" s="320" customFormat="1" ht="21.75" customHeight="1">
      <c r="A1010" s="335" t="s">
        <v>849</v>
      </c>
      <c r="B1010" s="335">
        <f>SUM(B1011:B1016)</f>
        <v>0</v>
      </c>
      <c r="C1010" s="335">
        <f>SUM(C1011:C1016)</f>
        <v>0</v>
      </c>
      <c r="D1010" s="335">
        <f>SUM(D1011:D1016)</f>
        <v>0</v>
      </c>
    </row>
    <row r="1011" spans="1:4" s="321" customFormat="1" ht="21.75" customHeight="1">
      <c r="A1011" s="339" t="s">
        <v>88</v>
      </c>
      <c r="B1011" s="349">
        <f aca="true" t="shared" si="112" ref="B1011:B1016">C1011+D1011</f>
        <v>0</v>
      </c>
      <c r="C1011" s="339"/>
      <c r="D1011" s="339"/>
    </row>
    <row r="1012" spans="1:4" s="321" customFormat="1" ht="21.75" customHeight="1">
      <c r="A1012" s="339" t="s">
        <v>89</v>
      </c>
      <c r="B1012" s="349">
        <f t="shared" si="112"/>
        <v>0</v>
      </c>
      <c r="C1012" s="339"/>
      <c r="D1012" s="339"/>
    </row>
    <row r="1013" spans="1:4" s="321" customFormat="1" ht="21.75" customHeight="1">
      <c r="A1013" s="339" t="s">
        <v>90</v>
      </c>
      <c r="B1013" s="349">
        <f t="shared" si="112"/>
        <v>0</v>
      </c>
      <c r="C1013" s="339"/>
      <c r="D1013" s="339"/>
    </row>
    <row r="1014" spans="1:4" s="321" customFormat="1" ht="21.75" customHeight="1">
      <c r="A1014" s="339" t="s">
        <v>850</v>
      </c>
      <c r="B1014" s="349">
        <f t="shared" si="112"/>
        <v>0</v>
      </c>
      <c r="C1014" s="339"/>
      <c r="D1014" s="339"/>
    </row>
    <row r="1015" spans="1:4" s="321" customFormat="1" ht="21.75" customHeight="1">
      <c r="A1015" s="339" t="s">
        <v>851</v>
      </c>
      <c r="B1015" s="349">
        <f t="shared" si="112"/>
        <v>0</v>
      </c>
      <c r="C1015" s="339"/>
      <c r="D1015" s="339"/>
    </row>
    <row r="1016" spans="1:4" s="321" customFormat="1" ht="21.75" customHeight="1">
      <c r="A1016" s="339" t="s">
        <v>852</v>
      </c>
      <c r="B1016" s="349">
        <f t="shared" si="112"/>
        <v>0</v>
      </c>
      <c r="C1016" s="339"/>
      <c r="D1016" s="339"/>
    </row>
    <row r="1017" spans="1:4" s="320" customFormat="1" ht="21.75" customHeight="1">
      <c r="A1017" s="335" t="s">
        <v>853</v>
      </c>
      <c r="B1017" s="335">
        <f>SUM(B1018:B1024)</f>
        <v>0</v>
      </c>
      <c r="C1017" s="335">
        <f>SUM(C1018:C1024)</f>
        <v>0</v>
      </c>
      <c r="D1017" s="335">
        <f>SUM(D1018:D1024)</f>
        <v>0</v>
      </c>
    </row>
    <row r="1018" spans="1:4" s="321" customFormat="1" ht="21.75" customHeight="1">
      <c r="A1018" s="339" t="s">
        <v>88</v>
      </c>
      <c r="B1018" s="349">
        <f aca="true" t="shared" si="113" ref="B1018:B1024">C1018+D1018</f>
        <v>0</v>
      </c>
      <c r="C1018" s="339"/>
      <c r="D1018" s="339"/>
    </row>
    <row r="1019" spans="1:4" s="321" customFormat="1" ht="21.75" customHeight="1">
      <c r="A1019" s="339" t="s">
        <v>89</v>
      </c>
      <c r="B1019" s="349">
        <f t="shared" si="113"/>
        <v>0</v>
      </c>
      <c r="C1019" s="339"/>
      <c r="D1019" s="339"/>
    </row>
    <row r="1020" spans="1:4" s="321" customFormat="1" ht="21.75" customHeight="1">
      <c r="A1020" s="339" t="s">
        <v>90</v>
      </c>
      <c r="B1020" s="349">
        <f t="shared" si="113"/>
        <v>0</v>
      </c>
      <c r="C1020" s="339"/>
      <c r="D1020" s="339"/>
    </row>
    <row r="1021" spans="1:4" s="321" customFormat="1" ht="21.75" customHeight="1">
      <c r="A1021" s="339" t="s">
        <v>854</v>
      </c>
      <c r="B1021" s="349">
        <f t="shared" si="113"/>
        <v>0</v>
      </c>
      <c r="C1021" s="339"/>
      <c r="D1021" s="339"/>
    </row>
    <row r="1022" spans="1:4" s="321" customFormat="1" ht="21.75" customHeight="1">
      <c r="A1022" s="339" t="s">
        <v>855</v>
      </c>
      <c r="B1022" s="349">
        <f t="shared" si="113"/>
        <v>0</v>
      </c>
      <c r="C1022" s="339"/>
      <c r="D1022" s="339"/>
    </row>
    <row r="1023" spans="1:4" s="321" customFormat="1" ht="21.75" customHeight="1">
      <c r="A1023" s="339" t="s">
        <v>856</v>
      </c>
      <c r="B1023" s="349">
        <f t="shared" si="113"/>
        <v>0</v>
      </c>
      <c r="C1023" s="339"/>
      <c r="D1023" s="339"/>
    </row>
    <row r="1024" spans="1:4" s="321" customFormat="1" ht="21.75" customHeight="1">
      <c r="A1024" s="339" t="s">
        <v>857</v>
      </c>
      <c r="B1024" s="349">
        <f t="shared" si="113"/>
        <v>0</v>
      </c>
      <c r="C1024" s="339"/>
      <c r="D1024" s="339"/>
    </row>
    <row r="1025" spans="1:4" s="320" customFormat="1" ht="21.75" customHeight="1">
      <c r="A1025" s="335" t="s">
        <v>858</v>
      </c>
      <c r="B1025" s="335">
        <f>SUM(B1026:B1030)</f>
        <v>0</v>
      </c>
      <c r="C1025" s="335">
        <f>SUM(C1026:C1030)</f>
        <v>0</v>
      </c>
      <c r="D1025" s="335">
        <f>SUM(D1026:D1030)</f>
        <v>0</v>
      </c>
    </row>
    <row r="1026" spans="1:4" s="321" customFormat="1" ht="21.75" customHeight="1">
      <c r="A1026" s="339" t="s">
        <v>859</v>
      </c>
      <c r="B1026" s="349">
        <f aca="true" t="shared" si="114" ref="B1026:B1030">C1026+D1026</f>
        <v>0</v>
      </c>
      <c r="C1026" s="339"/>
      <c r="D1026" s="339"/>
    </row>
    <row r="1027" spans="1:4" s="321" customFormat="1" ht="21.75" customHeight="1">
      <c r="A1027" s="339" t="s">
        <v>860</v>
      </c>
      <c r="B1027" s="349">
        <f t="shared" si="114"/>
        <v>0</v>
      </c>
      <c r="C1027" s="339"/>
      <c r="D1027" s="339"/>
    </row>
    <row r="1028" spans="1:4" s="321" customFormat="1" ht="21.75" customHeight="1">
      <c r="A1028" s="339" t="s">
        <v>861</v>
      </c>
      <c r="B1028" s="349">
        <f t="shared" si="114"/>
        <v>0</v>
      </c>
      <c r="C1028" s="339"/>
      <c r="D1028" s="339"/>
    </row>
    <row r="1029" spans="1:4" s="321" customFormat="1" ht="21.75" customHeight="1">
      <c r="A1029" s="339" t="s">
        <v>862</v>
      </c>
      <c r="B1029" s="349">
        <f t="shared" si="114"/>
        <v>0</v>
      </c>
      <c r="C1029" s="339"/>
      <c r="D1029" s="339"/>
    </row>
    <row r="1030" spans="1:4" s="321" customFormat="1" ht="21.75" customHeight="1">
      <c r="A1030" s="339" t="s">
        <v>863</v>
      </c>
      <c r="B1030" s="349">
        <f t="shared" si="114"/>
        <v>0</v>
      </c>
      <c r="C1030" s="339"/>
      <c r="D1030" s="339"/>
    </row>
    <row r="1031" spans="1:4" s="320" customFormat="1" ht="21.75" customHeight="1">
      <c r="A1031" s="335" t="s">
        <v>864</v>
      </c>
      <c r="B1031" s="335">
        <f>SUM(B1032,B1042,B1048)</f>
        <v>133</v>
      </c>
      <c r="C1031" s="335">
        <f>SUM(C1032,C1042,C1048)</f>
        <v>133</v>
      </c>
      <c r="D1031" s="335">
        <f>SUM(D1032,D1042,D1048)</f>
        <v>0</v>
      </c>
    </row>
    <row r="1032" spans="1:4" s="320" customFormat="1" ht="21.75" customHeight="1">
      <c r="A1032" s="335" t="s">
        <v>865</v>
      </c>
      <c r="B1032" s="335">
        <f>SUM(B1033:B1041)</f>
        <v>0</v>
      </c>
      <c r="C1032" s="335">
        <f>SUM(C1033:C1041)</f>
        <v>0</v>
      </c>
      <c r="D1032" s="335">
        <f>SUM(D1033:D1041)</f>
        <v>0</v>
      </c>
    </row>
    <row r="1033" spans="1:4" s="321" customFormat="1" ht="21.75" customHeight="1">
      <c r="A1033" s="339" t="s">
        <v>88</v>
      </c>
      <c r="B1033" s="349">
        <f aca="true" t="shared" si="115" ref="B1033:B1041">C1033+D1033</f>
        <v>0</v>
      </c>
      <c r="C1033" s="339"/>
      <c r="D1033" s="339"/>
    </row>
    <row r="1034" spans="1:4" s="321" customFormat="1" ht="21.75" customHeight="1">
      <c r="A1034" s="339" t="s">
        <v>89</v>
      </c>
      <c r="B1034" s="349">
        <f t="shared" si="115"/>
        <v>0</v>
      </c>
      <c r="C1034" s="339"/>
      <c r="D1034" s="339"/>
    </row>
    <row r="1035" spans="1:4" s="321" customFormat="1" ht="21.75" customHeight="1">
      <c r="A1035" s="339" t="s">
        <v>90</v>
      </c>
      <c r="B1035" s="349">
        <f t="shared" si="115"/>
        <v>0</v>
      </c>
      <c r="C1035" s="339"/>
      <c r="D1035" s="339"/>
    </row>
    <row r="1036" spans="1:4" s="321" customFormat="1" ht="21.75" customHeight="1">
      <c r="A1036" s="339" t="s">
        <v>866</v>
      </c>
      <c r="B1036" s="349">
        <f t="shared" si="115"/>
        <v>0</v>
      </c>
      <c r="C1036" s="339"/>
      <c r="D1036" s="339"/>
    </row>
    <row r="1037" spans="1:4" s="321" customFormat="1" ht="21.75" customHeight="1">
      <c r="A1037" s="339" t="s">
        <v>867</v>
      </c>
      <c r="B1037" s="349">
        <f t="shared" si="115"/>
        <v>0</v>
      </c>
      <c r="C1037" s="339"/>
      <c r="D1037" s="339"/>
    </row>
    <row r="1038" spans="1:4" s="321" customFormat="1" ht="21.75" customHeight="1">
      <c r="A1038" s="339" t="s">
        <v>868</v>
      </c>
      <c r="B1038" s="349">
        <f t="shared" si="115"/>
        <v>0</v>
      </c>
      <c r="C1038" s="339"/>
      <c r="D1038" s="339"/>
    </row>
    <row r="1039" spans="1:4" s="321" customFormat="1" ht="21.75" customHeight="1">
      <c r="A1039" s="339" t="s">
        <v>869</v>
      </c>
      <c r="B1039" s="349">
        <f t="shared" si="115"/>
        <v>0</v>
      </c>
      <c r="C1039" s="339"/>
      <c r="D1039" s="339"/>
    </row>
    <row r="1040" spans="1:4" s="321" customFormat="1" ht="21.75" customHeight="1">
      <c r="A1040" s="339" t="s">
        <v>97</v>
      </c>
      <c r="B1040" s="349">
        <f t="shared" si="115"/>
        <v>0</v>
      </c>
      <c r="C1040" s="339"/>
      <c r="D1040" s="339"/>
    </row>
    <row r="1041" spans="1:4" s="321" customFormat="1" ht="21.75" customHeight="1">
      <c r="A1041" s="339" t="s">
        <v>870</v>
      </c>
      <c r="B1041" s="349">
        <f t="shared" si="115"/>
        <v>0</v>
      </c>
      <c r="C1041" s="339"/>
      <c r="D1041" s="339"/>
    </row>
    <row r="1042" spans="1:4" s="320" customFormat="1" ht="21.75" customHeight="1">
      <c r="A1042" s="335" t="s">
        <v>871</v>
      </c>
      <c r="B1042" s="335">
        <f>SUM(B1043:B1047)</f>
        <v>0</v>
      </c>
      <c r="C1042" s="335">
        <f>SUM(C1043:C1047)</f>
        <v>0</v>
      </c>
      <c r="D1042" s="335">
        <f>SUM(D1043:D1047)</f>
        <v>0</v>
      </c>
    </row>
    <row r="1043" spans="1:4" s="321" customFormat="1" ht="21.75" customHeight="1">
      <c r="A1043" s="339" t="s">
        <v>88</v>
      </c>
      <c r="B1043" s="349">
        <f aca="true" t="shared" si="116" ref="B1043:B1047">C1043+D1043</f>
        <v>0</v>
      </c>
      <c r="C1043" s="339"/>
      <c r="D1043" s="339"/>
    </row>
    <row r="1044" spans="1:4" s="321" customFormat="1" ht="21.75" customHeight="1">
      <c r="A1044" s="339" t="s">
        <v>89</v>
      </c>
      <c r="B1044" s="349">
        <f t="shared" si="116"/>
        <v>0</v>
      </c>
      <c r="C1044" s="339"/>
      <c r="D1044" s="339"/>
    </row>
    <row r="1045" spans="1:4" s="321" customFormat="1" ht="21.75" customHeight="1">
      <c r="A1045" s="339" t="s">
        <v>90</v>
      </c>
      <c r="B1045" s="349">
        <f t="shared" si="116"/>
        <v>0</v>
      </c>
      <c r="C1045" s="339"/>
      <c r="D1045" s="339"/>
    </row>
    <row r="1046" spans="1:4" s="321" customFormat="1" ht="21.75" customHeight="1">
      <c r="A1046" s="339" t="s">
        <v>872</v>
      </c>
      <c r="B1046" s="349">
        <f t="shared" si="116"/>
        <v>0</v>
      </c>
      <c r="C1046" s="339"/>
      <c r="D1046" s="339"/>
    </row>
    <row r="1047" spans="1:4" s="321" customFormat="1" ht="21.75" customHeight="1">
      <c r="A1047" s="339" t="s">
        <v>873</v>
      </c>
      <c r="B1047" s="349">
        <f t="shared" si="116"/>
        <v>0</v>
      </c>
      <c r="C1047" s="339"/>
      <c r="D1047" s="339"/>
    </row>
    <row r="1048" spans="1:4" s="320" customFormat="1" ht="21.75" customHeight="1">
      <c r="A1048" s="335" t="s">
        <v>874</v>
      </c>
      <c r="B1048" s="335">
        <f>SUM(B1049:B1050)</f>
        <v>133</v>
      </c>
      <c r="C1048" s="335">
        <f>SUM(C1049:C1050)</f>
        <v>133</v>
      </c>
      <c r="D1048" s="335">
        <f>SUM(D1049:D1050)</f>
        <v>0</v>
      </c>
    </row>
    <row r="1049" spans="1:4" s="321" customFormat="1" ht="21.75" customHeight="1">
      <c r="A1049" s="339" t="s">
        <v>875</v>
      </c>
      <c r="B1049" s="349">
        <f aca="true" t="shared" si="117" ref="B1049:B1058">C1049+D1049</f>
        <v>0</v>
      </c>
      <c r="C1049" s="339"/>
      <c r="D1049" s="339"/>
    </row>
    <row r="1050" spans="1:4" s="321" customFormat="1" ht="21.75" customHeight="1">
      <c r="A1050" s="339" t="s">
        <v>876</v>
      </c>
      <c r="B1050" s="349">
        <f t="shared" si="117"/>
        <v>133</v>
      </c>
      <c r="C1050" s="339">
        <v>133</v>
      </c>
      <c r="D1050" s="339"/>
    </row>
    <row r="1051" spans="1:4" s="320" customFormat="1" ht="21.75" customHeight="1">
      <c r="A1051" s="335" t="s">
        <v>877</v>
      </c>
      <c r="B1051" s="335">
        <f>SUM(B1052,B1059,B1069,B1075,B1078)</f>
        <v>20</v>
      </c>
      <c r="C1051" s="335">
        <f>SUM(C1052,C1059,C1069,C1075,C1078)</f>
        <v>20</v>
      </c>
      <c r="D1051" s="335">
        <f>SUM(D1052,D1059,D1069,D1075,D1078)</f>
        <v>0</v>
      </c>
    </row>
    <row r="1052" spans="1:4" s="320" customFormat="1" ht="21.75" customHeight="1">
      <c r="A1052" s="335" t="s">
        <v>878</v>
      </c>
      <c r="B1052" s="335">
        <f>SUM(B1053:B1058)</f>
        <v>20</v>
      </c>
      <c r="C1052" s="335">
        <f>SUM(C1053:C1058)</f>
        <v>20</v>
      </c>
      <c r="D1052" s="335">
        <f>SUM(D1053:D1058)</f>
        <v>0</v>
      </c>
    </row>
    <row r="1053" spans="1:4" s="321" customFormat="1" ht="21.75" customHeight="1">
      <c r="A1053" s="339" t="s">
        <v>88</v>
      </c>
      <c r="B1053" s="349">
        <f t="shared" si="117"/>
        <v>20</v>
      </c>
      <c r="C1053" s="339">
        <v>20</v>
      </c>
      <c r="D1053" s="339"/>
    </row>
    <row r="1054" spans="1:4" s="321" customFormat="1" ht="21.75" customHeight="1">
      <c r="A1054" s="339" t="s">
        <v>89</v>
      </c>
      <c r="B1054" s="349">
        <f t="shared" si="117"/>
        <v>0</v>
      </c>
      <c r="C1054" s="339"/>
      <c r="D1054" s="339"/>
    </row>
    <row r="1055" spans="1:4" s="321" customFormat="1" ht="21.75" customHeight="1">
      <c r="A1055" s="339" t="s">
        <v>90</v>
      </c>
      <c r="B1055" s="349">
        <f t="shared" si="117"/>
        <v>0</v>
      </c>
      <c r="C1055" s="339"/>
      <c r="D1055" s="339"/>
    </row>
    <row r="1056" spans="1:4" s="321" customFormat="1" ht="21.75" customHeight="1">
      <c r="A1056" s="339" t="s">
        <v>879</v>
      </c>
      <c r="B1056" s="349">
        <f t="shared" si="117"/>
        <v>0</v>
      </c>
      <c r="C1056" s="339"/>
      <c r="D1056" s="339"/>
    </row>
    <row r="1057" spans="1:4" s="321" customFormat="1" ht="21.75" customHeight="1">
      <c r="A1057" s="339" t="s">
        <v>97</v>
      </c>
      <c r="B1057" s="349">
        <f t="shared" si="117"/>
        <v>0</v>
      </c>
      <c r="C1057" s="339"/>
      <c r="D1057" s="339"/>
    </row>
    <row r="1058" spans="1:4" s="321" customFormat="1" ht="21.75" customHeight="1">
      <c r="A1058" s="339" t="s">
        <v>880</v>
      </c>
      <c r="B1058" s="349">
        <f t="shared" si="117"/>
        <v>0</v>
      </c>
      <c r="C1058" s="339"/>
      <c r="D1058" s="339"/>
    </row>
    <row r="1059" spans="1:4" s="320" customFormat="1" ht="21.75" customHeight="1">
      <c r="A1059" s="335" t="s">
        <v>881</v>
      </c>
      <c r="B1059" s="335">
        <f>SUM(B1060:B1068)</f>
        <v>0</v>
      </c>
      <c r="C1059" s="335">
        <f>SUM(C1060:C1068)</f>
        <v>0</v>
      </c>
      <c r="D1059" s="335">
        <f>SUM(D1060:D1068)</f>
        <v>0</v>
      </c>
    </row>
    <row r="1060" spans="1:4" s="321" customFormat="1" ht="21.75" customHeight="1">
      <c r="A1060" s="339" t="s">
        <v>882</v>
      </c>
      <c r="B1060" s="349">
        <f aca="true" t="shared" si="118" ref="B1060:B1068">C1060+D1060</f>
        <v>0</v>
      </c>
      <c r="C1060" s="339"/>
      <c r="D1060" s="339"/>
    </row>
    <row r="1061" spans="1:4" s="321" customFormat="1" ht="21.75" customHeight="1">
      <c r="A1061" s="339" t="s">
        <v>883</v>
      </c>
      <c r="B1061" s="349">
        <f t="shared" si="118"/>
        <v>0</v>
      </c>
      <c r="C1061" s="339"/>
      <c r="D1061" s="339"/>
    </row>
    <row r="1062" spans="1:4" s="321" customFormat="1" ht="21.75" customHeight="1">
      <c r="A1062" s="339" t="s">
        <v>884</v>
      </c>
      <c r="B1062" s="349">
        <f t="shared" si="118"/>
        <v>0</v>
      </c>
      <c r="C1062" s="339"/>
      <c r="D1062" s="339"/>
    </row>
    <row r="1063" spans="1:4" s="321" customFormat="1" ht="21.75" customHeight="1">
      <c r="A1063" s="339" t="s">
        <v>885</v>
      </c>
      <c r="B1063" s="349">
        <f t="shared" si="118"/>
        <v>0</v>
      </c>
      <c r="C1063" s="339"/>
      <c r="D1063" s="339"/>
    </row>
    <row r="1064" spans="1:4" s="321" customFormat="1" ht="21.75" customHeight="1">
      <c r="A1064" s="339" t="s">
        <v>886</v>
      </c>
      <c r="B1064" s="349">
        <f t="shared" si="118"/>
        <v>0</v>
      </c>
      <c r="C1064" s="339"/>
      <c r="D1064" s="339"/>
    </row>
    <row r="1065" spans="1:4" s="321" customFormat="1" ht="21.75" customHeight="1">
      <c r="A1065" s="339" t="s">
        <v>887</v>
      </c>
      <c r="B1065" s="349">
        <f t="shared" si="118"/>
        <v>0</v>
      </c>
      <c r="C1065" s="339"/>
      <c r="D1065" s="339"/>
    </row>
    <row r="1066" spans="1:4" s="321" customFormat="1" ht="21.75" customHeight="1">
      <c r="A1066" s="339" t="s">
        <v>888</v>
      </c>
      <c r="B1066" s="349">
        <f t="shared" si="118"/>
        <v>0</v>
      </c>
      <c r="C1066" s="339"/>
      <c r="D1066" s="339"/>
    </row>
    <row r="1067" spans="1:4" s="321" customFormat="1" ht="21.75" customHeight="1">
      <c r="A1067" s="339" t="s">
        <v>889</v>
      </c>
      <c r="B1067" s="349">
        <f t="shared" si="118"/>
        <v>0</v>
      </c>
      <c r="C1067" s="339"/>
      <c r="D1067" s="339"/>
    </row>
    <row r="1068" spans="1:4" s="321" customFormat="1" ht="21.75" customHeight="1">
      <c r="A1068" s="339" t="s">
        <v>890</v>
      </c>
      <c r="B1068" s="349">
        <f t="shared" si="118"/>
        <v>0</v>
      </c>
      <c r="C1068" s="339"/>
      <c r="D1068" s="339"/>
    </row>
    <row r="1069" spans="1:4" s="320" customFormat="1" ht="21.75" customHeight="1">
      <c r="A1069" s="335" t="s">
        <v>891</v>
      </c>
      <c r="B1069" s="335">
        <f>SUM(B1070:B1074)</f>
        <v>0</v>
      </c>
      <c r="C1069" s="335">
        <f>SUM(C1070:C1074)</f>
        <v>0</v>
      </c>
      <c r="D1069" s="335">
        <f>SUM(D1070:D1074)</f>
        <v>0</v>
      </c>
    </row>
    <row r="1070" spans="1:4" s="321" customFormat="1" ht="21.75" customHeight="1">
      <c r="A1070" s="339" t="s">
        <v>892</v>
      </c>
      <c r="B1070" s="349">
        <f aca="true" t="shared" si="119" ref="B1070:B1074">C1070+D1070</f>
        <v>0</v>
      </c>
      <c r="C1070" s="339"/>
      <c r="D1070" s="339"/>
    </row>
    <row r="1071" spans="1:4" s="321" customFormat="1" ht="21.75" customHeight="1">
      <c r="A1071" s="339" t="s">
        <v>893</v>
      </c>
      <c r="B1071" s="349">
        <f t="shared" si="119"/>
        <v>0</v>
      </c>
      <c r="C1071" s="339"/>
      <c r="D1071" s="339"/>
    </row>
    <row r="1072" spans="1:4" s="321" customFormat="1" ht="21.75" customHeight="1">
      <c r="A1072" s="339" t="s">
        <v>894</v>
      </c>
      <c r="B1072" s="349">
        <f t="shared" si="119"/>
        <v>0</v>
      </c>
      <c r="C1072" s="339"/>
      <c r="D1072" s="339"/>
    </row>
    <row r="1073" spans="1:4" s="321" customFormat="1" ht="21.75" customHeight="1">
      <c r="A1073" s="339" t="s">
        <v>895</v>
      </c>
      <c r="B1073" s="349">
        <f t="shared" si="119"/>
        <v>0</v>
      </c>
      <c r="C1073" s="339"/>
      <c r="D1073" s="339"/>
    </row>
    <row r="1074" spans="1:4" s="321" customFormat="1" ht="21.75" customHeight="1">
      <c r="A1074" s="339" t="s">
        <v>896</v>
      </c>
      <c r="B1074" s="349">
        <f t="shared" si="119"/>
        <v>0</v>
      </c>
      <c r="C1074" s="339"/>
      <c r="D1074" s="339"/>
    </row>
    <row r="1075" spans="1:4" s="320" customFormat="1" ht="21.75" customHeight="1">
      <c r="A1075" s="335" t="s">
        <v>897</v>
      </c>
      <c r="B1075" s="335">
        <f>SUM(B1076:B1077)</f>
        <v>0</v>
      </c>
      <c r="C1075" s="335">
        <f>SUM(C1076:C1077)</f>
        <v>0</v>
      </c>
      <c r="D1075" s="335">
        <f>SUM(D1076:D1077)</f>
        <v>0</v>
      </c>
    </row>
    <row r="1076" spans="1:4" s="321" customFormat="1" ht="21.75" customHeight="1">
      <c r="A1076" s="339" t="s">
        <v>898</v>
      </c>
      <c r="B1076" s="349">
        <f aca="true" t="shared" si="120" ref="B1076:B1080">C1076+D1076</f>
        <v>0</v>
      </c>
      <c r="C1076" s="339"/>
      <c r="D1076" s="339"/>
    </row>
    <row r="1077" spans="1:4" s="321" customFormat="1" ht="21.75" customHeight="1">
      <c r="A1077" s="339" t="s">
        <v>899</v>
      </c>
      <c r="B1077" s="349">
        <f t="shared" si="120"/>
        <v>0</v>
      </c>
      <c r="C1077" s="339"/>
      <c r="D1077" s="339"/>
    </row>
    <row r="1078" spans="1:4" s="320" customFormat="1" ht="21.75" customHeight="1">
      <c r="A1078" s="335" t="s">
        <v>900</v>
      </c>
      <c r="B1078" s="335">
        <f>SUM(B1079:B1080)</f>
        <v>0</v>
      </c>
      <c r="C1078" s="335">
        <f>SUM(C1079:C1080)</f>
        <v>0</v>
      </c>
      <c r="D1078" s="335">
        <f>SUM(D1079:D1080)</f>
        <v>0</v>
      </c>
    </row>
    <row r="1079" spans="1:4" s="321" customFormat="1" ht="21.75" customHeight="1">
      <c r="A1079" s="339" t="s">
        <v>901</v>
      </c>
      <c r="B1079" s="349">
        <f t="shared" si="120"/>
        <v>0</v>
      </c>
      <c r="C1079" s="339"/>
      <c r="D1079" s="339"/>
    </row>
    <row r="1080" spans="1:4" s="321" customFormat="1" ht="21.75" customHeight="1">
      <c r="A1080" s="339" t="s">
        <v>902</v>
      </c>
      <c r="B1080" s="349">
        <f t="shared" si="120"/>
        <v>0</v>
      </c>
      <c r="C1080" s="339"/>
      <c r="D1080" s="339"/>
    </row>
    <row r="1081" spans="1:4" s="320" customFormat="1" ht="21.75" customHeight="1">
      <c r="A1081" s="335" t="s">
        <v>903</v>
      </c>
      <c r="B1081" s="335">
        <f>SUM(B1082:B1090)</f>
        <v>0</v>
      </c>
      <c r="C1081" s="335">
        <f>SUM(C1082:C1090)</f>
        <v>0</v>
      </c>
      <c r="D1081" s="335">
        <f>SUM(D1082:D1090)</f>
        <v>0</v>
      </c>
    </row>
    <row r="1082" spans="1:4" s="321" customFormat="1" ht="21.75" customHeight="1">
      <c r="A1082" s="339" t="s">
        <v>904</v>
      </c>
      <c r="B1082" s="349">
        <f aca="true" t="shared" si="121" ref="B1082:B1090">C1082+D1082</f>
        <v>0</v>
      </c>
      <c r="C1082" s="339"/>
      <c r="D1082" s="339"/>
    </row>
    <row r="1083" spans="1:4" s="321" customFormat="1" ht="21.75" customHeight="1">
      <c r="A1083" s="339" t="s">
        <v>905</v>
      </c>
      <c r="B1083" s="349">
        <f t="shared" si="121"/>
        <v>0</v>
      </c>
      <c r="C1083" s="339"/>
      <c r="D1083" s="339"/>
    </row>
    <row r="1084" spans="1:4" s="321" customFormat="1" ht="21.75" customHeight="1">
      <c r="A1084" s="339" t="s">
        <v>906</v>
      </c>
      <c r="B1084" s="349">
        <f t="shared" si="121"/>
        <v>0</v>
      </c>
      <c r="C1084" s="339"/>
      <c r="D1084" s="339"/>
    </row>
    <row r="1085" spans="1:4" s="321" customFormat="1" ht="21.75" customHeight="1">
      <c r="A1085" s="339" t="s">
        <v>907</v>
      </c>
      <c r="B1085" s="349">
        <f t="shared" si="121"/>
        <v>0</v>
      </c>
      <c r="C1085" s="339"/>
      <c r="D1085" s="339"/>
    </row>
    <row r="1086" spans="1:4" s="321" customFormat="1" ht="21.75" customHeight="1">
      <c r="A1086" s="339" t="s">
        <v>908</v>
      </c>
      <c r="B1086" s="349">
        <f t="shared" si="121"/>
        <v>0</v>
      </c>
      <c r="C1086" s="339"/>
      <c r="D1086" s="339"/>
    </row>
    <row r="1087" spans="1:4" s="321" customFormat="1" ht="21.75" customHeight="1">
      <c r="A1087" s="339" t="s">
        <v>909</v>
      </c>
      <c r="B1087" s="349">
        <f t="shared" si="121"/>
        <v>0</v>
      </c>
      <c r="C1087" s="339"/>
      <c r="D1087" s="339"/>
    </row>
    <row r="1088" spans="1:4" s="321" customFormat="1" ht="21.75" customHeight="1">
      <c r="A1088" s="339" t="s">
        <v>910</v>
      </c>
      <c r="B1088" s="349">
        <f t="shared" si="121"/>
        <v>0</v>
      </c>
      <c r="C1088" s="339"/>
      <c r="D1088" s="339"/>
    </row>
    <row r="1089" spans="1:4" s="321" customFormat="1" ht="21.75" customHeight="1">
      <c r="A1089" s="339" t="s">
        <v>911</v>
      </c>
      <c r="B1089" s="349">
        <f t="shared" si="121"/>
        <v>0</v>
      </c>
      <c r="C1089" s="339"/>
      <c r="D1089" s="339"/>
    </row>
    <row r="1090" spans="1:4" s="321" customFormat="1" ht="21.75" customHeight="1">
      <c r="A1090" s="339" t="s">
        <v>912</v>
      </c>
      <c r="B1090" s="349">
        <f t="shared" si="121"/>
        <v>0</v>
      </c>
      <c r="C1090" s="339"/>
      <c r="D1090" s="339"/>
    </row>
    <row r="1091" spans="1:4" s="320" customFormat="1" ht="27.75" customHeight="1">
      <c r="A1091" s="335" t="s">
        <v>913</v>
      </c>
      <c r="B1091" s="335">
        <f>SUM(B1092,B1119,B1134)</f>
        <v>240</v>
      </c>
      <c r="C1091" s="335">
        <f>SUM(C1092,C1119,C1134)</f>
        <v>0</v>
      </c>
      <c r="D1091" s="335">
        <f>SUM(D1092,D1119,D1134)</f>
        <v>240</v>
      </c>
    </row>
    <row r="1092" spans="1:4" s="320" customFormat="1" ht="27.75" customHeight="1">
      <c r="A1092" s="335" t="s">
        <v>914</v>
      </c>
      <c r="B1092" s="335">
        <f>SUM(B1093:B1118)</f>
        <v>240</v>
      </c>
      <c r="C1092" s="335">
        <f>SUM(C1093:C1118)</f>
        <v>0</v>
      </c>
      <c r="D1092" s="335">
        <f>SUM(D1093:D1118)</f>
        <v>240</v>
      </c>
    </row>
    <row r="1093" spans="1:4" s="321" customFormat="1" ht="27.75" customHeight="1">
      <c r="A1093" s="339" t="s">
        <v>88</v>
      </c>
      <c r="B1093" s="349">
        <f aca="true" t="shared" si="122" ref="B1093:B1118">C1093+D1093</f>
        <v>240</v>
      </c>
      <c r="C1093" s="339"/>
      <c r="D1093" s="339">
        <v>240</v>
      </c>
    </row>
    <row r="1094" spans="1:4" s="321" customFormat="1" ht="27.75" customHeight="1">
      <c r="A1094" s="339" t="s">
        <v>89</v>
      </c>
      <c r="B1094" s="349">
        <f t="shared" si="122"/>
        <v>0</v>
      </c>
      <c r="C1094" s="339"/>
      <c r="D1094" s="339"/>
    </row>
    <row r="1095" spans="1:4" s="321" customFormat="1" ht="27.75" customHeight="1">
      <c r="A1095" s="339" t="s">
        <v>90</v>
      </c>
      <c r="B1095" s="349">
        <f t="shared" si="122"/>
        <v>0</v>
      </c>
      <c r="C1095" s="339"/>
      <c r="D1095" s="339"/>
    </row>
    <row r="1096" spans="1:4" s="321" customFormat="1" ht="27.75" customHeight="1">
      <c r="A1096" s="339" t="s">
        <v>915</v>
      </c>
      <c r="B1096" s="349">
        <f t="shared" si="122"/>
        <v>0</v>
      </c>
      <c r="C1096" s="339"/>
      <c r="D1096" s="339"/>
    </row>
    <row r="1097" spans="1:4" s="321" customFormat="1" ht="27.75" customHeight="1">
      <c r="A1097" s="339" t="s">
        <v>916</v>
      </c>
      <c r="B1097" s="349">
        <f t="shared" si="122"/>
        <v>0</v>
      </c>
      <c r="C1097" s="339"/>
      <c r="D1097" s="339"/>
    </row>
    <row r="1098" spans="1:4" s="321" customFormat="1" ht="27.75" customHeight="1">
      <c r="A1098" s="339" t="s">
        <v>917</v>
      </c>
      <c r="B1098" s="349">
        <f t="shared" si="122"/>
        <v>0</v>
      </c>
      <c r="C1098" s="339"/>
      <c r="D1098" s="339"/>
    </row>
    <row r="1099" spans="1:4" s="321" customFormat="1" ht="27.75" customHeight="1">
      <c r="A1099" s="339" t="s">
        <v>918</v>
      </c>
      <c r="B1099" s="349">
        <f t="shared" si="122"/>
        <v>0</v>
      </c>
      <c r="C1099" s="339"/>
      <c r="D1099" s="339"/>
    </row>
    <row r="1100" spans="1:4" s="321" customFormat="1" ht="27.75" customHeight="1">
      <c r="A1100" s="339" t="s">
        <v>919</v>
      </c>
      <c r="B1100" s="349">
        <f t="shared" si="122"/>
        <v>0</v>
      </c>
      <c r="C1100" s="339"/>
      <c r="D1100" s="339"/>
    </row>
    <row r="1101" spans="1:4" s="321" customFormat="1" ht="27.75" customHeight="1">
      <c r="A1101" s="339" t="s">
        <v>920</v>
      </c>
      <c r="B1101" s="349">
        <f t="shared" si="122"/>
        <v>0</v>
      </c>
      <c r="C1101" s="339"/>
      <c r="D1101" s="339"/>
    </row>
    <row r="1102" spans="1:4" s="321" customFormat="1" ht="27.75" customHeight="1">
      <c r="A1102" s="339" t="s">
        <v>921</v>
      </c>
      <c r="B1102" s="349">
        <f t="shared" si="122"/>
        <v>0</v>
      </c>
      <c r="C1102" s="339"/>
      <c r="D1102" s="339"/>
    </row>
    <row r="1103" spans="1:4" s="321" customFormat="1" ht="27.75" customHeight="1">
      <c r="A1103" s="339" t="s">
        <v>922</v>
      </c>
      <c r="B1103" s="349">
        <f t="shared" si="122"/>
        <v>0</v>
      </c>
      <c r="C1103" s="339"/>
      <c r="D1103" s="339"/>
    </row>
    <row r="1104" spans="1:4" s="321" customFormat="1" ht="27.75" customHeight="1">
      <c r="A1104" s="339" t="s">
        <v>923</v>
      </c>
      <c r="B1104" s="349">
        <f t="shared" si="122"/>
        <v>0</v>
      </c>
      <c r="C1104" s="339"/>
      <c r="D1104" s="339"/>
    </row>
    <row r="1105" spans="1:4" s="321" customFormat="1" ht="27.75" customHeight="1">
      <c r="A1105" s="339" t="s">
        <v>924</v>
      </c>
      <c r="B1105" s="349">
        <f t="shared" si="122"/>
        <v>0</v>
      </c>
      <c r="C1105" s="339"/>
      <c r="D1105" s="339"/>
    </row>
    <row r="1106" spans="1:4" s="321" customFormat="1" ht="27.75" customHeight="1">
      <c r="A1106" s="339" t="s">
        <v>925</v>
      </c>
      <c r="B1106" s="349">
        <f t="shared" si="122"/>
        <v>0</v>
      </c>
      <c r="C1106" s="339"/>
      <c r="D1106" s="339"/>
    </row>
    <row r="1107" spans="1:4" s="321" customFormat="1" ht="27.75" customHeight="1">
      <c r="A1107" s="339" t="s">
        <v>926</v>
      </c>
      <c r="B1107" s="349">
        <f t="shared" si="122"/>
        <v>0</v>
      </c>
      <c r="C1107" s="339"/>
      <c r="D1107" s="339"/>
    </row>
    <row r="1108" spans="1:4" s="321" customFormat="1" ht="27.75" customHeight="1">
      <c r="A1108" s="339" t="s">
        <v>927</v>
      </c>
      <c r="B1108" s="349">
        <f t="shared" si="122"/>
        <v>0</v>
      </c>
      <c r="C1108" s="339"/>
      <c r="D1108" s="339"/>
    </row>
    <row r="1109" spans="1:4" s="321" customFormat="1" ht="27.75" customHeight="1">
      <c r="A1109" s="339" t="s">
        <v>928</v>
      </c>
      <c r="B1109" s="349">
        <f t="shared" si="122"/>
        <v>0</v>
      </c>
      <c r="C1109" s="339"/>
      <c r="D1109" s="339"/>
    </row>
    <row r="1110" spans="1:4" s="321" customFormat="1" ht="27.75" customHeight="1">
      <c r="A1110" s="339" t="s">
        <v>929</v>
      </c>
      <c r="B1110" s="349">
        <f t="shared" si="122"/>
        <v>0</v>
      </c>
      <c r="C1110" s="339"/>
      <c r="D1110" s="339"/>
    </row>
    <row r="1111" spans="1:4" s="321" customFormat="1" ht="27.75" customHeight="1">
      <c r="A1111" s="339" t="s">
        <v>930</v>
      </c>
      <c r="B1111" s="349">
        <f t="shared" si="122"/>
        <v>0</v>
      </c>
      <c r="C1111" s="339"/>
      <c r="D1111" s="339"/>
    </row>
    <row r="1112" spans="1:4" s="321" customFormat="1" ht="27.75" customHeight="1">
      <c r="A1112" s="339" t="s">
        <v>931</v>
      </c>
      <c r="B1112" s="349">
        <f t="shared" si="122"/>
        <v>0</v>
      </c>
      <c r="C1112" s="339"/>
      <c r="D1112" s="339"/>
    </row>
    <row r="1113" spans="1:4" s="321" customFormat="1" ht="21" customHeight="1">
      <c r="A1113" s="339" t="s">
        <v>932</v>
      </c>
      <c r="B1113" s="349">
        <f t="shared" si="122"/>
        <v>0</v>
      </c>
      <c r="C1113" s="339"/>
      <c r="D1113" s="339"/>
    </row>
    <row r="1114" spans="1:4" s="321" customFormat="1" ht="21" customHeight="1">
      <c r="A1114" s="339" t="s">
        <v>933</v>
      </c>
      <c r="B1114" s="349">
        <f t="shared" si="122"/>
        <v>0</v>
      </c>
      <c r="C1114" s="339"/>
      <c r="D1114" s="339"/>
    </row>
    <row r="1115" spans="1:4" s="321" customFormat="1" ht="21" customHeight="1">
      <c r="A1115" s="339" t="s">
        <v>934</v>
      </c>
      <c r="B1115" s="349">
        <f t="shared" si="122"/>
        <v>0</v>
      </c>
      <c r="C1115" s="339"/>
      <c r="D1115" s="339"/>
    </row>
    <row r="1116" spans="1:4" s="321" customFormat="1" ht="21" customHeight="1">
      <c r="A1116" s="339" t="s">
        <v>935</v>
      </c>
      <c r="B1116" s="349">
        <f t="shared" si="122"/>
        <v>0</v>
      </c>
      <c r="C1116" s="339"/>
      <c r="D1116" s="339"/>
    </row>
    <row r="1117" spans="1:4" s="321" customFormat="1" ht="21" customHeight="1">
      <c r="A1117" s="339" t="s">
        <v>97</v>
      </c>
      <c r="B1117" s="349">
        <f t="shared" si="122"/>
        <v>0</v>
      </c>
      <c r="C1117" s="339"/>
      <c r="D1117" s="339"/>
    </row>
    <row r="1118" spans="1:4" s="321" customFormat="1" ht="21" customHeight="1">
      <c r="A1118" s="339" t="s">
        <v>936</v>
      </c>
      <c r="B1118" s="349">
        <f t="shared" si="122"/>
        <v>0</v>
      </c>
      <c r="C1118" s="339"/>
      <c r="D1118" s="339"/>
    </row>
    <row r="1119" spans="1:4" s="320" customFormat="1" ht="21" customHeight="1">
      <c r="A1119" s="335" t="s">
        <v>937</v>
      </c>
      <c r="B1119" s="335">
        <f>SUM(B1120:B1134)</f>
        <v>0</v>
      </c>
      <c r="C1119" s="335">
        <f>SUM(C1120:C1134)</f>
        <v>0</v>
      </c>
      <c r="D1119" s="335">
        <f>SUM(D1120:D1134)</f>
        <v>0</v>
      </c>
    </row>
    <row r="1120" spans="1:4" s="321" customFormat="1" ht="21" customHeight="1">
      <c r="A1120" s="339" t="s">
        <v>88</v>
      </c>
      <c r="B1120" s="349">
        <f aca="true" t="shared" si="123" ref="B1120:B1134">C1120+D1120</f>
        <v>0</v>
      </c>
      <c r="C1120" s="339"/>
      <c r="D1120" s="339"/>
    </row>
    <row r="1121" spans="1:4" s="321" customFormat="1" ht="21" customHeight="1">
      <c r="A1121" s="339" t="s">
        <v>89</v>
      </c>
      <c r="B1121" s="349">
        <f t="shared" si="123"/>
        <v>0</v>
      </c>
      <c r="C1121" s="339"/>
      <c r="D1121" s="339"/>
    </row>
    <row r="1122" spans="1:4" s="321" customFormat="1" ht="21" customHeight="1">
      <c r="A1122" s="339" t="s">
        <v>90</v>
      </c>
      <c r="B1122" s="349">
        <f t="shared" si="123"/>
        <v>0</v>
      </c>
      <c r="C1122" s="339"/>
      <c r="D1122" s="339"/>
    </row>
    <row r="1123" spans="1:4" s="321" customFormat="1" ht="21" customHeight="1">
      <c r="A1123" s="339" t="s">
        <v>938</v>
      </c>
      <c r="B1123" s="349">
        <f t="shared" si="123"/>
        <v>0</v>
      </c>
      <c r="C1123" s="339"/>
      <c r="D1123" s="339"/>
    </row>
    <row r="1124" spans="1:4" s="321" customFormat="1" ht="21" customHeight="1">
      <c r="A1124" s="339" t="s">
        <v>939</v>
      </c>
      <c r="B1124" s="349">
        <f t="shared" si="123"/>
        <v>0</v>
      </c>
      <c r="C1124" s="339"/>
      <c r="D1124" s="339"/>
    </row>
    <row r="1125" spans="1:4" s="321" customFormat="1" ht="21" customHeight="1">
      <c r="A1125" s="339" t="s">
        <v>940</v>
      </c>
      <c r="B1125" s="349">
        <f t="shared" si="123"/>
        <v>0</v>
      </c>
      <c r="C1125" s="339"/>
      <c r="D1125" s="339"/>
    </row>
    <row r="1126" spans="1:4" s="321" customFormat="1" ht="21" customHeight="1">
      <c r="A1126" s="339" t="s">
        <v>941</v>
      </c>
      <c r="B1126" s="349">
        <f t="shared" si="123"/>
        <v>0</v>
      </c>
      <c r="C1126" s="339"/>
      <c r="D1126" s="339"/>
    </row>
    <row r="1127" spans="1:4" s="321" customFormat="1" ht="21" customHeight="1">
      <c r="A1127" s="339" t="s">
        <v>942</v>
      </c>
      <c r="B1127" s="349">
        <f t="shared" si="123"/>
        <v>0</v>
      </c>
      <c r="C1127" s="339"/>
      <c r="D1127" s="339"/>
    </row>
    <row r="1128" spans="1:4" s="321" customFormat="1" ht="21" customHeight="1">
      <c r="A1128" s="339" t="s">
        <v>943</v>
      </c>
      <c r="B1128" s="349">
        <f t="shared" si="123"/>
        <v>0</v>
      </c>
      <c r="C1128" s="339"/>
      <c r="D1128" s="339"/>
    </row>
    <row r="1129" spans="1:4" s="321" customFormat="1" ht="21" customHeight="1">
      <c r="A1129" s="339" t="s">
        <v>944</v>
      </c>
      <c r="B1129" s="349">
        <f t="shared" si="123"/>
        <v>0</v>
      </c>
      <c r="C1129" s="339"/>
      <c r="D1129" s="339"/>
    </row>
    <row r="1130" spans="1:4" s="321" customFormat="1" ht="21" customHeight="1">
      <c r="A1130" s="339" t="s">
        <v>945</v>
      </c>
      <c r="B1130" s="349">
        <f t="shared" si="123"/>
        <v>0</v>
      </c>
      <c r="C1130" s="339"/>
      <c r="D1130" s="339"/>
    </row>
    <row r="1131" spans="1:4" s="321" customFormat="1" ht="21" customHeight="1">
      <c r="A1131" s="339" t="s">
        <v>946</v>
      </c>
      <c r="B1131" s="349">
        <f t="shared" si="123"/>
        <v>0</v>
      </c>
      <c r="C1131" s="339"/>
      <c r="D1131" s="339"/>
    </row>
    <row r="1132" spans="1:4" s="321" customFormat="1" ht="21" customHeight="1">
      <c r="A1132" s="339" t="s">
        <v>947</v>
      </c>
      <c r="B1132" s="349">
        <f t="shared" si="123"/>
        <v>0</v>
      </c>
      <c r="C1132" s="339"/>
      <c r="D1132" s="339"/>
    </row>
    <row r="1133" spans="1:4" s="321" customFormat="1" ht="21" customHeight="1">
      <c r="A1133" s="339" t="s">
        <v>948</v>
      </c>
      <c r="B1133" s="349">
        <f t="shared" si="123"/>
        <v>0</v>
      </c>
      <c r="C1133" s="339"/>
      <c r="D1133" s="339"/>
    </row>
    <row r="1134" spans="1:4" s="322" customFormat="1" ht="21" customHeight="1">
      <c r="A1134" s="346" t="s">
        <v>949</v>
      </c>
      <c r="B1134" s="346">
        <f t="shared" si="123"/>
        <v>0</v>
      </c>
      <c r="C1134" s="346"/>
      <c r="D1134" s="346"/>
    </row>
    <row r="1135" spans="1:4" s="320" customFormat="1" ht="21" customHeight="1">
      <c r="A1135" s="335" t="s">
        <v>950</v>
      </c>
      <c r="B1135" s="335">
        <f>SUM(B1136,B1147,B1151)</f>
        <v>1627</v>
      </c>
      <c r="C1135" s="335">
        <f>SUM(C1136,C1147,C1151)</f>
        <v>1598</v>
      </c>
      <c r="D1135" s="335">
        <f>SUM(D1136,D1147,D1151)</f>
        <v>29</v>
      </c>
    </row>
    <row r="1136" spans="1:4" s="320" customFormat="1" ht="21" customHeight="1">
      <c r="A1136" s="335" t="s">
        <v>951</v>
      </c>
      <c r="B1136" s="335">
        <f>SUM(B1137:B1146)</f>
        <v>29</v>
      </c>
      <c r="C1136" s="335">
        <f>SUM(C1137:C1146)</f>
        <v>0</v>
      </c>
      <c r="D1136" s="335">
        <f>SUM(D1137:D1146)</f>
        <v>29</v>
      </c>
    </row>
    <row r="1137" spans="1:4" s="321" customFormat="1" ht="21.75" customHeight="1">
      <c r="A1137" s="339" t="s">
        <v>952</v>
      </c>
      <c r="B1137" s="349">
        <f aca="true" t="shared" si="124" ref="B1137:B1146">C1137+D1137</f>
        <v>0</v>
      </c>
      <c r="C1137" s="339"/>
      <c r="D1137" s="339"/>
    </row>
    <row r="1138" spans="1:4" s="321" customFormat="1" ht="21.75" customHeight="1">
      <c r="A1138" s="339" t="s">
        <v>953</v>
      </c>
      <c r="B1138" s="349">
        <f t="shared" si="124"/>
        <v>0</v>
      </c>
      <c r="C1138" s="339"/>
      <c r="D1138" s="339"/>
    </row>
    <row r="1139" spans="1:4" s="321" customFormat="1" ht="21.75" customHeight="1">
      <c r="A1139" s="339" t="s">
        <v>954</v>
      </c>
      <c r="B1139" s="349">
        <f t="shared" si="124"/>
        <v>0</v>
      </c>
      <c r="C1139" s="339"/>
      <c r="D1139" s="339"/>
    </row>
    <row r="1140" spans="1:4" s="321" customFormat="1" ht="21.75" customHeight="1">
      <c r="A1140" s="339" t="s">
        <v>955</v>
      </c>
      <c r="B1140" s="349">
        <f t="shared" si="124"/>
        <v>0</v>
      </c>
      <c r="C1140" s="339"/>
      <c r="D1140" s="339"/>
    </row>
    <row r="1141" spans="1:4" s="321" customFormat="1" ht="21.75" customHeight="1">
      <c r="A1141" s="339" t="s">
        <v>956</v>
      </c>
      <c r="B1141" s="349">
        <f t="shared" si="124"/>
        <v>29</v>
      </c>
      <c r="C1141" s="339"/>
      <c r="D1141" s="339">
        <v>29</v>
      </c>
    </row>
    <row r="1142" spans="1:4" s="321" customFormat="1" ht="21.75" customHeight="1">
      <c r="A1142" s="339" t="s">
        <v>957</v>
      </c>
      <c r="B1142" s="349">
        <f t="shared" si="124"/>
        <v>0</v>
      </c>
      <c r="C1142" s="339"/>
      <c r="D1142" s="339"/>
    </row>
    <row r="1143" spans="1:4" s="321" customFormat="1" ht="21.75" customHeight="1">
      <c r="A1143" s="339" t="s">
        <v>958</v>
      </c>
      <c r="B1143" s="349">
        <f t="shared" si="124"/>
        <v>0</v>
      </c>
      <c r="C1143" s="339"/>
      <c r="D1143" s="339"/>
    </row>
    <row r="1144" spans="1:4" s="321" customFormat="1" ht="21.75" customHeight="1">
      <c r="A1144" s="339" t="s">
        <v>959</v>
      </c>
      <c r="B1144" s="349">
        <f t="shared" si="124"/>
        <v>0</v>
      </c>
      <c r="C1144" s="339"/>
      <c r="D1144" s="339"/>
    </row>
    <row r="1145" spans="1:4" s="321" customFormat="1" ht="21.75" customHeight="1">
      <c r="A1145" s="339" t="s">
        <v>960</v>
      </c>
      <c r="B1145" s="349">
        <f t="shared" si="124"/>
        <v>0</v>
      </c>
      <c r="C1145" s="339"/>
      <c r="D1145" s="339"/>
    </row>
    <row r="1146" spans="1:4" s="321" customFormat="1" ht="21.75" customHeight="1">
      <c r="A1146" s="339" t="s">
        <v>961</v>
      </c>
      <c r="B1146" s="349">
        <f t="shared" si="124"/>
        <v>0</v>
      </c>
      <c r="C1146" s="339"/>
      <c r="D1146" s="339"/>
    </row>
    <row r="1147" spans="1:4" s="320" customFormat="1" ht="21.75" customHeight="1">
      <c r="A1147" s="335" t="s">
        <v>962</v>
      </c>
      <c r="B1147" s="335">
        <f>SUM(B1148:B1150)</f>
        <v>1598</v>
      </c>
      <c r="C1147" s="335">
        <f>SUM(C1148:C1150)</f>
        <v>1598</v>
      </c>
      <c r="D1147" s="335">
        <f>SUM(D1148:D1150)</f>
        <v>0</v>
      </c>
    </row>
    <row r="1148" spans="1:4" s="321" customFormat="1" ht="21.75" customHeight="1">
      <c r="A1148" s="339" t="s">
        <v>963</v>
      </c>
      <c r="B1148" s="349">
        <f aca="true" t="shared" si="125" ref="B1148:B1150">C1148+D1148</f>
        <v>1598</v>
      </c>
      <c r="C1148" s="339">
        <v>1598</v>
      </c>
      <c r="D1148" s="339"/>
    </row>
    <row r="1149" spans="1:4" s="321" customFormat="1" ht="21.75" customHeight="1">
      <c r="A1149" s="339" t="s">
        <v>964</v>
      </c>
      <c r="B1149" s="349">
        <f t="shared" si="125"/>
        <v>0</v>
      </c>
      <c r="C1149" s="339"/>
      <c r="D1149" s="339"/>
    </row>
    <row r="1150" spans="1:4" s="321" customFormat="1" ht="21.75" customHeight="1">
      <c r="A1150" s="339" t="s">
        <v>965</v>
      </c>
      <c r="B1150" s="349">
        <f t="shared" si="125"/>
        <v>0</v>
      </c>
      <c r="C1150" s="339"/>
      <c r="D1150" s="339"/>
    </row>
    <row r="1151" spans="1:4" s="320" customFormat="1" ht="21.75" customHeight="1">
      <c r="A1151" s="335" t="s">
        <v>966</v>
      </c>
      <c r="B1151" s="335">
        <f>SUM(B1152:B1154)</f>
        <v>0</v>
      </c>
      <c r="C1151" s="335">
        <f>SUM(C1152:C1154)</f>
        <v>0</v>
      </c>
      <c r="D1151" s="335">
        <f>SUM(D1152:D1154)</f>
        <v>0</v>
      </c>
    </row>
    <row r="1152" spans="1:4" s="321" customFormat="1" ht="21.75" customHeight="1">
      <c r="A1152" s="339" t="s">
        <v>967</v>
      </c>
      <c r="B1152" s="349">
        <f aca="true" t="shared" si="126" ref="B1152:B1154">C1152+D1152</f>
        <v>0</v>
      </c>
      <c r="C1152" s="339"/>
      <c r="D1152" s="339"/>
    </row>
    <row r="1153" spans="1:4" s="321" customFormat="1" ht="21.75" customHeight="1">
      <c r="A1153" s="339" t="s">
        <v>968</v>
      </c>
      <c r="B1153" s="349">
        <f t="shared" si="126"/>
        <v>0</v>
      </c>
      <c r="C1153" s="339"/>
      <c r="D1153" s="339"/>
    </row>
    <row r="1154" spans="1:4" s="321" customFormat="1" ht="21.75" customHeight="1">
      <c r="A1154" s="339" t="s">
        <v>969</v>
      </c>
      <c r="B1154" s="349">
        <f t="shared" si="126"/>
        <v>0</v>
      </c>
      <c r="C1154" s="339"/>
      <c r="D1154" s="339"/>
    </row>
    <row r="1155" spans="1:4" s="320" customFormat="1" ht="21.75" customHeight="1">
      <c r="A1155" s="335" t="s">
        <v>970</v>
      </c>
      <c r="B1155" s="335">
        <f>SUM(B1156,B1174,B1180,B1186)</f>
        <v>0</v>
      </c>
      <c r="C1155" s="335">
        <f>SUM(C1156,C1174,C1180,C1186)</f>
        <v>0</v>
      </c>
      <c r="D1155" s="335">
        <f>SUM(D1156,D1174,D1180,D1186)</f>
        <v>0</v>
      </c>
    </row>
    <row r="1156" spans="1:4" s="320" customFormat="1" ht="21.75" customHeight="1">
      <c r="A1156" s="335" t="s">
        <v>971</v>
      </c>
      <c r="B1156" s="335">
        <f>SUM(B1157:B1173)</f>
        <v>0</v>
      </c>
      <c r="C1156" s="335">
        <f>SUM(C1157:C1173)</f>
        <v>0</v>
      </c>
      <c r="D1156" s="335">
        <f>SUM(D1157:D1173)</f>
        <v>0</v>
      </c>
    </row>
    <row r="1157" spans="1:4" s="321" customFormat="1" ht="24" customHeight="1">
      <c r="A1157" s="339" t="s">
        <v>88</v>
      </c>
      <c r="B1157" s="349">
        <f aca="true" t="shared" si="127" ref="B1157:B1173">C1157+D1157</f>
        <v>0</v>
      </c>
      <c r="C1157" s="339"/>
      <c r="D1157" s="339"/>
    </row>
    <row r="1158" spans="1:4" s="321" customFormat="1" ht="24" customHeight="1">
      <c r="A1158" s="339" t="s">
        <v>89</v>
      </c>
      <c r="B1158" s="349">
        <f t="shared" si="127"/>
        <v>0</v>
      </c>
      <c r="C1158" s="339"/>
      <c r="D1158" s="339"/>
    </row>
    <row r="1159" spans="1:4" s="321" customFormat="1" ht="24" customHeight="1">
      <c r="A1159" s="339" t="s">
        <v>90</v>
      </c>
      <c r="B1159" s="349">
        <f t="shared" si="127"/>
        <v>0</v>
      </c>
      <c r="C1159" s="339"/>
      <c r="D1159" s="339"/>
    </row>
    <row r="1160" spans="1:4" s="321" customFormat="1" ht="24" customHeight="1">
      <c r="A1160" s="339" t="s">
        <v>972</v>
      </c>
      <c r="B1160" s="349">
        <f t="shared" si="127"/>
        <v>0</v>
      </c>
      <c r="C1160" s="339"/>
      <c r="D1160" s="339"/>
    </row>
    <row r="1161" spans="1:4" s="321" customFormat="1" ht="24" customHeight="1">
      <c r="A1161" s="339" t="s">
        <v>973</v>
      </c>
      <c r="B1161" s="349">
        <f t="shared" si="127"/>
        <v>0</v>
      </c>
      <c r="C1161" s="339"/>
      <c r="D1161" s="339"/>
    </row>
    <row r="1162" spans="1:4" s="321" customFormat="1" ht="24" customHeight="1">
      <c r="A1162" s="339" t="s">
        <v>974</v>
      </c>
      <c r="B1162" s="349">
        <f t="shared" si="127"/>
        <v>0</v>
      </c>
      <c r="C1162" s="339"/>
      <c r="D1162" s="339"/>
    </row>
    <row r="1163" spans="1:4" s="321" customFormat="1" ht="24" customHeight="1">
      <c r="A1163" s="339" t="s">
        <v>975</v>
      </c>
      <c r="B1163" s="349">
        <f t="shared" si="127"/>
        <v>0</v>
      </c>
      <c r="C1163" s="339"/>
      <c r="D1163" s="339"/>
    </row>
    <row r="1164" spans="1:4" s="321" customFormat="1" ht="24" customHeight="1">
      <c r="A1164" s="339" t="s">
        <v>976</v>
      </c>
      <c r="B1164" s="349">
        <f t="shared" si="127"/>
        <v>0</v>
      </c>
      <c r="C1164" s="339"/>
      <c r="D1164" s="339"/>
    </row>
    <row r="1165" spans="1:4" s="321" customFormat="1" ht="24" customHeight="1">
      <c r="A1165" s="339" t="s">
        <v>977</v>
      </c>
      <c r="B1165" s="349">
        <f t="shared" si="127"/>
        <v>0</v>
      </c>
      <c r="C1165" s="339"/>
      <c r="D1165" s="339"/>
    </row>
    <row r="1166" spans="1:4" s="321" customFormat="1" ht="24" customHeight="1">
      <c r="A1166" s="339" t="s">
        <v>978</v>
      </c>
      <c r="B1166" s="349">
        <f t="shared" si="127"/>
        <v>0</v>
      </c>
      <c r="C1166" s="339"/>
      <c r="D1166" s="339"/>
    </row>
    <row r="1167" spans="1:4" s="321" customFormat="1" ht="24" customHeight="1">
      <c r="A1167" s="339" t="s">
        <v>979</v>
      </c>
      <c r="B1167" s="349">
        <f t="shared" si="127"/>
        <v>0</v>
      </c>
      <c r="C1167" s="339"/>
      <c r="D1167" s="339"/>
    </row>
    <row r="1168" spans="1:4" s="321" customFormat="1" ht="24" customHeight="1">
      <c r="A1168" s="339" t="s">
        <v>980</v>
      </c>
      <c r="B1168" s="349">
        <f t="shared" si="127"/>
        <v>0</v>
      </c>
      <c r="C1168" s="339"/>
      <c r="D1168" s="339"/>
    </row>
    <row r="1169" spans="1:4" s="321" customFormat="1" ht="24" customHeight="1">
      <c r="A1169" s="339" t="s">
        <v>981</v>
      </c>
      <c r="B1169" s="349">
        <f t="shared" si="127"/>
        <v>0</v>
      </c>
      <c r="C1169" s="339"/>
      <c r="D1169" s="339"/>
    </row>
    <row r="1170" spans="1:4" s="321" customFormat="1" ht="24" customHeight="1">
      <c r="A1170" s="339" t="s">
        <v>982</v>
      </c>
      <c r="B1170" s="349">
        <f t="shared" si="127"/>
        <v>0</v>
      </c>
      <c r="C1170" s="339"/>
      <c r="D1170" s="339"/>
    </row>
    <row r="1171" spans="1:4" s="321" customFormat="1" ht="24" customHeight="1">
      <c r="A1171" s="339" t="s">
        <v>983</v>
      </c>
      <c r="B1171" s="349">
        <f t="shared" si="127"/>
        <v>0</v>
      </c>
      <c r="C1171" s="339"/>
      <c r="D1171" s="339"/>
    </row>
    <row r="1172" spans="1:4" s="321" customFormat="1" ht="24" customHeight="1">
      <c r="A1172" s="339" t="s">
        <v>97</v>
      </c>
      <c r="B1172" s="349">
        <f t="shared" si="127"/>
        <v>0</v>
      </c>
      <c r="C1172" s="339"/>
      <c r="D1172" s="339"/>
    </row>
    <row r="1173" spans="1:4" s="321" customFormat="1" ht="24" customHeight="1">
      <c r="A1173" s="339" t="s">
        <v>984</v>
      </c>
      <c r="B1173" s="349">
        <f t="shared" si="127"/>
        <v>0</v>
      </c>
      <c r="C1173" s="339"/>
      <c r="D1173" s="339"/>
    </row>
    <row r="1174" spans="1:4" s="320" customFormat="1" ht="24" customHeight="1">
      <c r="A1174" s="335" t="s">
        <v>985</v>
      </c>
      <c r="B1174" s="335">
        <f>SUM(B1175:B1179)</f>
        <v>0</v>
      </c>
      <c r="C1174" s="335">
        <f>SUM(C1175:C1179)</f>
        <v>0</v>
      </c>
      <c r="D1174" s="335">
        <f>SUM(D1175:D1179)</f>
        <v>0</v>
      </c>
    </row>
    <row r="1175" spans="1:4" s="321" customFormat="1" ht="24" customHeight="1">
      <c r="A1175" s="339" t="s">
        <v>986</v>
      </c>
      <c r="B1175" s="349">
        <f aca="true" t="shared" si="128" ref="B1175:B1179">C1175+D1175</f>
        <v>0</v>
      </c>
      <c r="C1175" s="339"/>
      <c r="D1175" s="339"/>
    </row>
    <row r="1176" spans="1:4" s="321" customFormat="1" ht="24" customHeight="1">
      <c r="A1176" s="339" t="s">
        <v>987</v>
      </c>
      <c r="B1176" s="349">
        <f t="shared" si="128"/>
        <v>0</v>
      </c>
      <c r="C1176" s="339"/>
      <c r="D1176" s="339"/>
    </row>
    <row r="1177" spans="1:4" s="321" customFormat="1" ht="21.75" customHeight="1">
      <c r="A1177" s="339" t="s">
        <v>988</v>
      </c>
      <c r="B1177" s="349">
        <f t="shared" si="128"/>
        <v>0</v>
      </c>
      <c r="C1177" s="339"/>
      <c r="D1177" s="339"/>
    </row>
    <row r="1178" spans="1:4" s="321" customFormat="1" ht="21.75" customHeight="1">
      <c r="A1178" s="339" t="s">
        <v>989</v>
      </c>
      <c r="B1178" s="349">
        <f t="shared" si="128"/>
        <v>0</v>
      </c>
      <c r="C1178" s="339"/>
      <c r="D1178" s="339"/>
    </row>
    <row r="1179" spans="1:4" s="321" customFormat="1" ht="21.75" customHeight="1">
      <c r="A1179" s="339" t="s">
        <v>990</v>
      </c>
      <c r="B1179" s="349">
        <f t="shared" si="128"/>
        <v>0</v>
      </c>
      <c r="C1179" s="339"/>
      <c r="D1179" s="339"/>
    </row>
    <row r="1180" spans="1:4" s="320" customFormat="1" ht="24" customHeight="1">
      <c r="A1180" s="335" t="s">
        <v>991</v>
      </c>
      <c r="B1180" s="335">
        <f>SUM(B1181:B1185)</f>
        <v>0</v>
      </c>
      <c r="C1180" s="335">
        <f>SUM(C1181:C1185)</f>
        <v>0</v>
      </c>
      <c r="D1180" s="335">
        <f>SUM(D1181:D1185)</f>
        <v>0</v>
      </c>
    </row>
    <row r="1181" spans="1:4" s="321" customFormat="1" ht="21.75" customHeight="1">
      <c r="A1181" s="339" t="s">
        <v>992</v>
      </c>
      <c r="B1181" s="349">
        <f aca="true" t="shared" si="129" ref="B1181:B1185">C1181+D1181</f>
        <v>0</v>
      </c>
      <c r="C1181" s="339"/>
      <c r="D1181" s="339"/>
    </row>
    <row r="1182" spans="1:4" s="321" customFormat="1" ht="21.75" customHeight="1">
      <c r="A1182" s="339" t="s">
        <v>993</v>
      </c>
      <c r="B1182" s="349">
        <f t="shared" si="129"/>
        <v>0</v>
      </c>
      <c r="C1182" s="339"/>
      <c r="D1182" s="339"/>
    </row>
    <row r="1183" spans="1:4" s="321" customFormat="1" ht="21.75" customHeight="1">
      <c r="A1183" s="339" t="s">
        <v>994</v>
      </c>
      <c r="B1183" s="349">
        <f t="shared" si="129"/>
        <v>0</v>
      </c>
      <c r="C1183" s="339"/>
      <c r="D1183" s="339"/>
    </row>
    <row r="1184" spans="1:4" s="321" customFormat="1" ht="21.75" customHeight="1">
      <c r="A1184" s="339" t="s">
        <v>995</v>
      </c>
      <c r="B1184" s="349">
        <f t="shared" si="129"/>
        <v>0</v>
      </c>
      <c r="C1184" s="339"/>
      <c r="D1184" s="339"/>
    </row>
    <row r="1185" spans="1:4" s="321" customFormat="1" ht="21.75" customHeight="1">
      <c r="A1185" s="339" t="s">
        <v>996</v>
      </c>
      <c r="B1185" s="349">
        <f t="shared" si="129"/>
        <v>0</v>
      </c>
      <c r="C1185" s="339"/>
      <c r="D1185" s="339"/>
    </row>
    <row r="1186" spans="1:4" s="320" customFormat="1" ht="24" customHeight="1">
      <c r="A1186" s="335" t="s">
        <v>997</v>
      </c>
      <c r="B1186" s="335">
        <f>SUM(B1187:B1198)</f>
        <v>0</v>
      </c>
      <c r="C1186" s="335">
        <f>SUM(C1187:C1198)</f>
        <v>0</v>
      </c>
      <c r="D1186" s="335">
        <f>SUM(D1187:D1198)</f>
        <v>0</v>
      </c>
    </row>
    <row r="1187" spans="1:4" s="321" customFormat="1" ht="21.75" customHeight="1">
      <c r="A1187" s="339" t="s">
        <v>998</v>
      </c>
      <c r="B1187" s="349">
        <f aca="true" t="shared" si="130" ref="B1187:B1198">C1187+D1187</f>
        <v>0</v>
      </c>
      <c r="C1187" s="339"/>
      <c r="D1187" s="339"/>
    </row>
    <row r="1188" spans="1:4" s="321" customFormat="1" ht="21.75" customHeight="1">
      <c r="A1188" s="339" t="s">
        <v>999</v>
      </c>
      <c r="B1188" s="349">
        <f t="shared" si="130"/>
        <v>0</v>
      </c>
      <c r="C1188" s="339"/>
      <c r="D1188" s="339"/>
    </row>
    <row r="1189" spans="1:4" s="321" customFormat="1" ht="21.75" customHeight="1">
      <c r="A1189" s="339" t="s">
        <v>1000</v>
      </c>
      <c r="B1189" s="349">
        <f t="shared" si="130"/>
        <v>0</v>
      </c>
      <c r="C1189" s="339"/>
      <c r="D1189" s="339"/>
    </row>
    <row r="1190" spans="1:4" s="321" customFormat="1" ht="21.75" customHeight="1">
      <c r="A1190" s="339" t="s">
        <v>1001</v>
      </c>
      <c r="B1190" s="349">
        <f t="shared" si="130"/>
        <v>0</v>
      </c>
      <c r="C1190" s="339"/>
      <c r="D1190" s="339"/>
    </row>
    <row r="1191" spans="1:4" s="321" customFormat="1" ht="21.75" customHeight="1">
      <c r="A1191" s="339" t="s">
        <v>1002</v>
      </c>
      <c r="B1191" s="349">
        <f t="shared" si="130"/>
        <v>0</v>
      </c>
      <c r="C1191" s="339"/>
      <c r="D1191" s="339"/>
    </row>
    <row r="1192" spans="1:4" s="321" customFormat="1" ht="21.75" customHeight="1">
      <c r="A1192" s="339" t="s">
        <v>1003</v>
      </c>
      <c r="B1192" s="349">
        <f t="shared" si="130"/>
        <v>0</v>
      </c>
      <c r="C1192" s="339"/>
      <c r="D1192" s="339"/>
    </row>
    <row r="1193" spans="1:4" s="321" customFormat="1" ht="21.75" customHeight="1">
      <c r="A1193" s="339" t="s">
        <v>1004</v>
      </c>
      <c r="B1193" s="349">
        <f t="shared" si="130"/>
        <v>0</v>
      </c>
      <c r="C1193" s="339"/>
      <c r="D1193" s="339"/>
    </row>
    <row r="1194" spans="1:4" s="321" customFormat="1" ht="21.75" customHeight="1">
      <c r="A1194" s="339" t="s">
        <v>1005</v>
      </c>
      <c r="B1194" s="349">
        <f t="shared" si="130"/>
        <v>0</v>
      </c>
      <c r="C1194" s="339"/>
      <c r="D1194" s="339"/>
    </row>
    <row r="1195" spans="1:4" s="321" customFormat="1" ht="21.75" customHeight="1">
      <c r="A1195" s="339" t="s">
        <v>1006</v>
      </c>
      <c r="B1195" s="349">
        <f t="shared" si="130"/>
        <v>0</v>
      </c>
      <c r="C1195" s="339"/>
      <c r="D1195" s="339"/>
    </row>
    <row r="1196" spans="1:4" s="321" customFormat="1" ht="21.75" customHeight="1">
      <c r="A1196" s="339" t="s">
        <v>1007</v>
      </c>
      <c r="B1196" s="349">
        <f t="shared" si="130"/>
        <v>0</v>
      </c>
      <c r="C1196" s="339"/>
      <c r="D1196" s="339"/>
    </row>
    <row r="1197" spans="1:4" s="321" customFormat="1" ht="21.75" customHeight="1">
      <c r="A1197" s="339" t="s">
        <v>1008</v>
      </c>
      <c r="B1197" s="349">
        <f t="shared" si="130"/>
        <v>0</v>
      </c>
      <c r="C1197" s="339"/>
      <c r="D1197" s="339"/>
    </row>
    <row r="1198" spans="1:4" s="321" customFormat="1" ht="21.75" customHeight="1">
      <c r="A1198" s="339" t="s">
        <v>1009</v>
      </c>
      <c r="B1198" s="349">
        <f t="shared" si="130"/>
        <v>0</v>
      </c>
      <c r="C1198" s="339"/>
      <c r="D1198" s="339"/>
    </row>
    <row r="1199" spans="1:4" s="320" customFormat="1" ht="22.5" customHeight="1">
      <c r="A1199" s="335" t="s">
        <v>1010</v>
      </c>
      <c r="B1199" s="335">
        <f>SUM(B1200,B1212,B1218,B1224,B1232,B1245,B1249,B1253)</f>
        <v>543</v>
      </c>
      <c r="C1199" s="335">
        <f>SUM(C1200,C1212,C1218,C1224,C1232,C1245,C1249,C1253)</f>
        <v>132</v>
      </c>
      <c r="D1199" s="335">
        <f>SUM(D1200,D1212,D1218,D1224,D1232,D1245,D1249,D1253)</f>
        <v>411</v>
      </c>
    </row>
    <row r="1200" spans="1:4" s="320" customFormat="1" ht="22.5" customHeight="1">
      <c r="A1200" s="335" t="s">
        <v>1011</v>
      </c>
      <c r="B1200" s="335">
        <f>SUM(B1201:B1211)</f>
        <v>164</v>
      </c>
      <c r="C1200" s="335">
        <f>SUM(C1201:C1211)</f>
        <v>132</v>
      </c>
      <c r="D1200" s="335">
        <f>SUM(D1201:D1211)</f>
        <v>32</v>
      </c>
    </row>
    <row r="1201" spans="1:4" s="321" customFormat="1" ht="21.75" customHeight="1">
      <c r="A1201" s="339" t="s">
        <v>88</v>
      </c>
      <c r="B1201" s="349">
        <f aca="true" t="shared" si="131" ref="B1201:B1211">C1201+D1201</f>
        <v>132</v>
      </c>
      <c r="C1201" s="339">
        <v>132</v>
      </c>
      <c r="D1201" s="339"/>
    </row>
    <row r="1202" spans="1:4" s="321" customFormat="1" ht="21.75" customHeight="1">
      <c r="A1202" s="339" t="s">
        <v>89</v>
      </c>
      <c r="B1202" s="349">
        <f t="shared" si="131"/>
        <v>32</v>
      </c>
      <c r="C1202" s="339"/>
      <c r="D1202" s="339">
        <v>32</v>
      </c>
    </row>
    <row r="1203" spans="1:4" s="321" customFormat="1" ht="21.75" customHeight="1">
      <c r="A1203" s="339" t="s">
        <v>90</v>
      </c>
      <c r="B1203" s="349">
        <f t="shared" si="131"/>
        <v>0</v>
      </c>
      <c r="C1203" s="339"/>
      <c r="D1203" s="339"/>
    </row>
    <row r="1204" spans="1:4" s="321" customFormat="1" ht="21.75" customHeight="1">
      <c r="A1204" s="339" t="s">
        <v>1012</v>
      </c>
      <c r="B1204" s="349">
        <f t="shared" si="131"/>
        <v>0</v>
      </c>
      <c r="C1204" s="339"/>
      <c r="D1204" s="339"/>
    </row>
    <row r="1205" spans="1:4" s="321" customFormat="1" ht="21.75" customHeight="1">
      <c r="A1205" s="339" t="s">
        <v>1013</v>
      </c>
      <c r="B1205" s="349">
        <f t="shared" si="131"/>
        <v>0</v>
      </c>
      <c r="C1205" s="339"/>
      <c r="D1205" s="339"/>
    </row>
    <row r="1206" spans="1:4" s="321" customFormat="1" ht="21.75" customHeight="1">
      <c r="A1206" s="339" t="s">
        <v>1014</v>
      </c>
      <c r="B1206" s="349">
        <f t="shared" si="131"/>
        <v>0</v>
      </c>
      <c r="C1206" s="339"/>
      <c r="D1206" s="339"/>
    </row>
    <row r="1207" spans="1:4" s="321" customFormat="1" ht="21.75" customHeight="1">
      <c r="A1207" s="339" t="s">
        <v>1015</v>
      </c>
      <c r="B1207" s="349">
        <f t="shared" si="131"/>
        <v>0</v>
      </c>
      <c r="C1207" s="339"/>
      <c r="D1207" s="339"/>
    </row>
    <row r="1208" spans="1:4" s="321" customFormat="1" ht="21.75" customHeight="1">
      <c r="A1208" s="339" t="s">
        <v>1016</v>
      </c>
      <c r="B1208" s="349">
        <f t="shared" si="131"/>
        <v>0</v>
      </c>
      <c r="C1208" s="339"/>
      <c r="D1208" s="339"/>
    </row>
    <row r="1209" spans="1:4" s="321" customFormat="1" ht="21.75" customHeight="1">
      <c r="A1209" s="339" t="s">
        <v>1017</v>
      </c>
      <c r="B1209" s="349">
        <f t="shared" si="131"/>
        <v>0</v>
      </c>
      <c r="C1209" s="339"/>
      <c r="D1209" s="339"/>
    </row>
    <row r="1210" spans="1:4" s="321" customFormat="1" ht="21.75" customHeight="1">
      <c r="A1210" s="339" t="s">
        <v>97</v>
      </c>
      <c r="B1210" s="349">
        <f t="shared" si="131"/>
        <v>0</v>
      </c>
      <c r="C1210" s="339"/>
      <c r="D1210" s="339"/>
    </row>
    <row r="1211" spans="1:4" s="321" customFormat="1" ht="21.75" customHeight="1">
      <c r="A1211" s="339" t="s">
        <v>1018</v>
      </c>
      <c r="B1211" s="349">
        <f t="shared" si="131"/>
        <v>0</v>
      </c>
      <c r="C1211" s="339"/>
      <c r="D1211" s="339"/>
    </row>
    <row r="1212" spans="1:4" s="320" customFormat="1" ht="24" customHeight="1">
      <c r="A1212" s="335" t="s">
        <v>1019</v>
      </c>
      <c r="B1212" s="335">
        <f>SUM(B1213:B1217)</f>
        <v>379</v>
      </c>
      <c r="C1212" s="335">
        <f>SUM(C1213:C1217)</f>
        <v>0</v>
      </c>
      <c r="D1212" s="335">
        <f>SUM(D1213:D1217)</f>
        <v>379</v>
      </c>
    </row>
    <row r="1213" spans="1:4" s="321" customFormat="1" ht="21.75" customHeight="1">
      <c r="A1213" s="339" t="s">
        <v>88</v>
      </c>
      <c r="B1213" s="349">
        <f aca="true" t="shared" si="132" ref="B1213:B1217">C1213+D1213</f>
        <v>0</v>
      </c>
      <c r="C1213" s="339"/>
      <c r="D1213" s="339"/>
    </row>
    <row r="1214" spans="1:4" s="321" customFormat="1" ht="21.75" customHeight="1">
      <c r="A1214" s="339" t="s">
        <v>89</v>
      </c>
      <c r="B1214" s="349">
        <f t="shared" si="132"/>
        <v>0</v>
      </c>
      <c r="C1214" s="339"/>
      <c r="D1214" s="339"/>
    </row>
    <row r="1215" spans="1:4" s="321" customFormat="1" ht="21.75" customHeight="1">
      <c r="A1215" s="339" t="s">
        <v>90</v>
      </c>
      <c r="B1215" s="349">
        <f t="shared" si="132"/>
        <v>0</v>
      </c>
      <c r="C1215" s="339"/>
      <c r="D1215" s="339"/>
    </row>
    <row r="1216" spans="1:4" s="321" customFormat="1" ht="21.75" customHeight="1">
      <c r="A1216" s="339" t="s">
        <v>1020</v>
      </c>
      <c r="B1216" s="349">
        <f t="shared" si="132"/>
        <v>379</v>
      </c>
      <c r="C1216" s="339"/>
      <c r="D1216" s="339">
        <v>379</v>
      </c>
    </row>
    <row r="1217" spans="1:4" s="321" customFormat="1" ht="21.75" customHeight="1">
      <c r="A1217" s="339" t="s">
        <v>1021</v>
      </c>
      <c r="B1217" s="349">
        <f t="shared" si="132"/>
        <v>0</v>
      </c>
      <c r="C1217" s="339"/>
      <c r="D1217" s="339"/>
    </row>
    <row r="1218" spans="1:4" s="320" customFormat="1" ht="21.75" customHeight="1">
      <c r="A1218" s="335" t="s">
        <v>1022</v>
      </c>
      <c r="B1218" s="335">
        <f>SUM(B1219:B1223)</f>
        <v>0</v>
      </c>
      <c r="C1218" s="335">
        <f>SUM(C1219:C1223)</f>
        <v>0</v>
      </c>
      <c r="D1218" s="335">
        <f>SUM(D1219:D1223)</f>
        <v>0</v>
      </c>
    </row>
    <row r="1219" spans="1:4" s="321" customFormat="1" ht="21.75" customHeight="1">
      <c r="A1219" s="339" t="s">
        <v>88</v>
      </c>
      <c r="B1219" s="349">
        <f aca="true" t="shared" si="133" ref="B1219:B1223">C1219+D1219</f>
        <v>0</v>
      </c>
      <c r="C1219" s="339"/>
      <c r="D1219" s="339"/>
    </row>
    <row r="1220" spans="1:4" s="321" customFormat="1" ht="21.75" customHeight="1">
      <c r="A1220" s="339" t="s">
        <v>89</v>
      </c>
      <c r="B1220" s="349">
        <f t="shared" si="133"/>
        <v>0</v>
      </c>
      <c r="C1220" s="339"/>
      <c r="D1220" s="339"/>
    </row>
    <row r="1221" spans="1:4" s="321" customFormat="1" ht="21.75" customHeight="1">
      <c r="A1221" s="339" t="s">
        <v>90</v>
      </c>
      <c r="B1221" s="349">
        <f t="shared" si="133"/>
        <v>0</v>
      </c>
      <c r="C1221" s="339"/>
      <c r="D1221" s="339"/>
    </row>
    <row r="1222" spans="1:4" s="321" customFormat="1" ht="21.75" customHeight="1">
      <c r="A1222" s="339" t="s">
        <v>1023</v>
      </c>
      <c r="B1222" s="349">
        <f t="shared" si="133"/>
        <v>0</v>
      </c>
      <c r="C1222" s="339"/>
      <c r="D1222" s="339"/>
    </row>
    <row r="1223" spans="1:4" s="321" customFormat="1" ht="21.75" customHeight="1">
      <c r="A1223" s="339" t="s">
        <v>1024</v>
      </c>
      <c r="B1223" s="349">
        <f t="shared" si="133"/>
        <v>0</v>
      </c>
      <c r="C1223" s="339"/>
      <c r="D1223" s="339"/>
    </row>
    <row r="1224" spans="1:4" s="320" customFormat="1" ht="24" customHeight="1">
      <c r="A1224" s="335" t="s">
        <v>1025</v>
      </c>
      <c r="B1224" s="335">
        <f>SUM(B1225:B1231)</f>
        <v>0</v>
      </c>
      <c r="C1224" s="335">
        <f>SUM(C1225:C1231)</f>
        <v>0</v>
      </c>
      <c r="D1224" s="335">
        <f>SUM(D1225:D1231)</f>
        <v>0</v>
      </c>
    </row>
    <row r="1225" spans="1:4" s="321" customFormat="1" ht="21.75" customHeight="1">
      <c r="A1225" s="339" t="s">
        <v>88</v>
      </c>
      <c r="B1225" s="349">
        <f aca="true" t="shared" si="134" ref="B1225:B1231">C1225+D1225</f>
        <v>0</v>
      </c>
      <c r="C1225" s="339"/>
      <c r="D1225" s="339"/>
    </row>
    <row r="1226" spans="1:4" s="321" customFormat="1" ht="21.75" customHeight="1">
      <c r="A1226" s="339" t="s">
        <v>89</v>
      </c>
      <c r="B1226" s="349">
        <f t="shared" si="134"/>
        <v>0</v>
      </c>
      <c r="C1226" s="339"/>
      <c r="D1226" s="339"/>
    </row>
    <row r="1227" spans="1:4" s="321" customFormat="1" ht="24" customHeight="1">
      <c r="A1227" s="339" t="s">
        <v>90</v>
      </c>
      <c r="B1227" s="349">
        <f t="shared" si="134"/>
        <v>0</v>
      </c>
      <c r="C1227" s="339"/>
      <c r="D1227" s="339"/>
    </row>
    <row r="1228" spans="1:4" s="321" customFormat="1" ht="24" customHeight="1">
      <c r="A1228" s="339" t="s">
        <v>1026</v>
      </c>
      <c r="B1228" s="349">
        <f t="shared" si="134"/>
        <v>0</v>
      </c>
      <c r="C1228" s="339"/>
      <c r="D1228" s="339"/>
    </row>
    <row r="1229" spans="1:4" s="321" customFormat="1" ht="24" customHeight="1">
      <c r="A1229" s="339" t="s">
        <v>1027</v>
      </c>
      <c r="B1229" s="349">
        <f t="shared" si="134"/>
        <v>0</v>
      </c>
      <c r="C1229" s="339"/>
      <c r="D1229" s="339"/>
    </row>
    <row r="1230" spans="1:4" s="321" customFormat="1" ht="24" customHeight="1">
      <c r="A1230" s="339" t="s">
        <v>97</v>
      </c>
      <c r="B1230" s="349">
        <f t="shared" si="134"/>
        <v>0</v>
      </c>
      <c r="C1230" s="339"/>
      <c r="D1230" s="339"/>
    </row>
    <row r="1231" spans="1:4" s="321" customFormat="1" ht="24" customHeight="1">
      <c r="A1231" s="339" t="s">
        <v>1028</v>
      </c>
      <c r="B1231" s="349">
        <f t="shared" si="134"/>
        <v>0</v>
      </c>
      <c r="C1231" s="339"/>
      <c r="D1231" s="339"/>
    </row>
    <row r="1232" spans="1:4" s="320" customFormat="1" ht="24" customHeight="1">
      <c r="A1232" s="335" t="s">
        <v>1029</v>
      </c>
      <c r="B1232" s="335">
        <f>SUM(B1233:B1244)</f>
        <v>0</v>
      </c>
      <c r="C1232" s="335">
        <f>SUM(C1233:C1244)</f>
        <v>0</v>
      </c>
      <c r="D1232" s="335">
        <f>SUM(D1233:D1244)</f>
        <v>0</v>
      </c>
    </row>
    <row r="1233" spans="1:4" s="321" customFormat="1" ht="24" customHeight="1">
      <c r="A1233" s="339" t="s">
        <v>88</v>
      </c>
      <c r="B1233" s="349">
        <f aca="true" t="shared" si="135" ref="B1233:B1244">C1233+D1233</f>
        <v>0</v>
      </c>
      <c r="C1233" s="339"/>
      <c r="D1233" s="339"/>
    </row>
    <row r="1234" spans="1:4" s="321" customFormat="1" ht="24" customHeight="1">
      <c r="A1234" s="339" t="s">
        <v>89</v>
      </c>
      <c r="B1234" s="349">
        <f t="shared" si="135"/>
        <v>0</v>
      </c>
      <c r="C1234" s="339"/>
      <c r="D1234" s="339"/>
    </row>
    <row r="1235" spans="1:4" s="321" customFormat="1" ht="24" customHeight="1">
      <c r="A1235" s="339" t="s">
        <v>90</v>
      </c>
      <c r="B1235" s="349">
        <f t="shared" si="135"/>
        <v>0</v>
      </c>
      <c r="C1235" s="339"/>
      <c r="D1235" s="339"/>
    </row>
    <row r="1236" spans="1:4" s="321" customFormat="1" ht="24" customHeight="1">
      <c r="A1236" s="339" t="s">
        <v>1030</v>
      </c>
      <c r="B1236" s="349">
        <f t="shared" si="135"/>
        <v>0</v>
      </c>
      <c r="C1236" s="339"/>
      <c r="D1236" s="339"/>
    </row>
    <row r="1237" spans="1:4" s="321" customFormat="1" ht="24" customHeight="1">
      <c r="A1237" s="339" t="s">
        <v>1031</v>
      </c>
      <c r="B1237" s="349">
        <f t="shared" si="135"/>
        <v>0</v>
      </c>
      <c r="C1237" s="339"/>
      <c r="D1237" s="339"/>
    </row>
    <row r="1238" spans="1:4" s="321" customFormat="1" ht="24" customHeight="1">
      <c r="A1238" s="339" t="s">
        <v>1032</v>
      </c>
      <c r="B1238" s="349">
        <f t="shared" si="135"/>
        <v>0</v>
      </c>
      <c r="C1238" s="339"/>
      <c r="D1238" s="339"/>
    </row>
    <row r="1239" spans="1:4" s="321" customFormat="1" ht="24" customHeight="1">
      <c r="A1239" s="339" t="s">
        <v>1033</v>
      </c>
      <c r="B1239" s="349">
        <f t="shared" si="135"/>
        <v>0</v>
      </c>
      <c r="C1239" s="339"/>
      <c r="D1239" s="339"/>
    </row>
    <row r="1240" spans="1:4" s="321" customFormat="1" ht="24" customHeight="1">
      <c r="A1240" s="339" t="s">
        <v>1034</v>
      </c>
      <c r="B1240" s="349">
        <f t="shared" si="135"/>
        <v>0</v>
      </c>
      <c r="C1240" s="339"/>
      <c r="D1240" s="339"/>
    </row>
    <row r="1241" spans="1:4" s="321" customFormat="1" ht="24" customHeight="1">
      <c r="A1241" s="339" t="s">
        <v>1035</v>
      </c>
      <c r="B1241" s="349">
        <f t="shared" si="135"/>
        <v>0</v>
      </c>
      <c r="C1241" s="339"/>
      <c r="D1241" s="339"/>
    </row>
    <row r="1242" spans="1:4" s="321" customFormat="1" ht="24" customHeight="1">
      <c r="A1242" s="339" t="s">
        <v>1036</v>
      </c>
      <c r="B1242" s="349">
        <f t="shared" si="135"/>
        <v>0</v>
      </c>
      <c r="C1242" s="339"/>
      <c r="D1242" s="339"/>
    </row>
    <row r="1243" spans="1:4" s="321" customFormat="1" ht="24" customHeight="1">
      <c r="A1243" s="339" t="s">
        <v>1037</v>
      </c>
      <c r="B1243" s="349">
        <f t="shared" si="135"/>
        <v>0</v>
      </c>
      <c r="C1243" s="339"/>
      <c r="D1243" s="339"/>
    </row>
    <row r="1244" spans="1:4" s="321" customFormat="1" ht="24" customHeight="1">
      <c r="A1244" s="339" t="s">
        <v>1038</v>
      </c>
      <c r="B1244" s="349">
        <f t="shared" si="135"/>
        <v>0</v>
      </c>
      <c r="C1244" s="339"/>
      <c r="D1244" s="339"/>
    </row>
    <row r="1245" spans="1:4" s="320" customFormat="1" ht="25.5" customHeight="1">
      <c r="A1245" s="335" t="s">
        <v>1039</v>
      </c>
      <c r="B1245" s="335">
        <f>SUM(B1246:B1248)</f>
        <v>0</v>
      </c>
      <c r="C1245" s="335">
        <f>SUM(C1246:C1248)</f>
        <v>0</v>
      </c>
      <c r="D1245" s="335">
        <f>SUM(D1246:D1248)</f>
        <v>0</v>
      </c>
    </row>
    <row r="1246" spans="1:4" s="321" customFormat="1" ht="24" customHeight="1">
      <c r="A1246" s="339" t="s">
        <v>1040</v>
      </c>
      <c r="B1246" s="349">
        <f aca="true" t="shared" si="136" ref="B1246:B1248">C1246+D1246</f>
        <v>0</v>
      </c>
      <c r="C1246" s="339"/>
      <c r="D1246" s="339"/>
    </row>
    <row r="1247" spans="1:4" s="321" customFormat="1" ht="24" customHeight="1">
      <c r="A1247" s="339" t="s">
        <v>1041</v>
      </c>
      <c r="B1247" s="349">
        <f t="shared" si="136"/>
        <v>0</v>
      </c>
      <c r="C1247" s="339"/>
      <c r="D1247" s="339"/>
    </row>
    <row r="1248" spans="1:4" s="321" customFormat="1" ht="24" customHeight="1">
      <c r="A1248" s="339" t="s">
        <v>1042</v>
      </c>
      <c r="B1248" s="349">
        <f t="shared" si="136"/>
        <v>0</v>
      </c>
      <c r="C1248" s="339"/>
      <c r="D1248" s="339"/>
    </row>
    <row r="1249" spans="1:4" s="320" customFormat="1" ht="24" customHeight="1">
      <c r="A1249" s="335" t="s">
        <v>1043</v>
      </c>
      <c r="B1249" s="335">
        <f>SUM(B1250:B1252)</f>
        <v>0</v>
      </c>
      <c r="C1249" s="335">
        <f>SUM(C1250:C1252)</f>
        <v>0</v>
      </c>
      <c r="D1249" s="335">
        <f>SUM(D1250:D1252)</f>
        <v>0</v>
      </c>
    </row>
    <row r="1250" spans="1:4" s="321" customFormat="1" ht="24" customHeight="1">
      <c r="A1250" s="339" t="s">
        <v>1044</v>
      </c>
      <c r="B1250" s="349">
        <f aca="true" t="shared" si="137" ref="B1250:B1254">C1250+D1250</f>
        <v>0</v>
      </c>
      <c r="C1250" s="339"/>
      <c r="D1250" s="339"/>
    </row>
    <row r="1251" spans="1:4" s="321" customFormat="1" ht="24" customHeight="1">
      <c r="A1251" s="339" t="s">
        <v>1045</v>
      </c>
      <c r="B1251" s="349">
        <f t="shared" si="137"/>
        <v>0</v>
      </c>
      <c r="C1251" s="339"/>
      <c r="D1251" s="339"/>
    </row>
    <row r="1252" spans="1:4" s="321" customFormat="1" ht="24" customHeight="1">
      <c r="A1252" s="339" t="s">
        <v>1046</v>
      </c>
      <c r="B1252" s="349">
        <f t="shared" si="137"/>
        <v>0</v>
      </c>
      <c r="C1252" s="339"/>
      <c r="D1252" s="339"/>
    </row>
    <row r="1253" spans="1:4" s="322" customFormat="1" ht="19.5" customHeight="1">
      <c r="A1253" s="346" t="s">
        <v>1047</v>
      </c>
      <c r="B1253" s="346">
        <f t="shared" si="137"/>
        <v>0</v>
      </c>
      <c r="C1253" s="346"/>
      <c r="D1253" s="346"/>
    </row>
    <row r="1254" spans="1:4" s="322" customFormat="1" ht="19.5" customHeight="1">
      <c r="A1254" s="346" t="s">
        <v>1048</v>
      </c>
      <c r="B1254" s="346">
        <f t="shared" si="137"/>
        <v>750</v>
      </c>
      <c r="C1254" s="346"/>
      <c r="D1254" s="346">
        <v>750</v>
      </c>
    </row>
    <row r="1255" spans="1:4" s="320" customFormat="1" ht="21" customHeight="1">
      <c r="A1255" s="335" t="s">
        <v>1049</v>
      </c>
      <c r="B1255" s="335">
        <f>SUM(B1256)</f>
        <v>725</v>
      </c>
      <c r="C1255" s="335">
        <f>SUM(C1256)</f>
        <v>0</v>
      </c>
      <c r="D1255" s="335">
        <f>SUM(D1256)</f>
        <v>725</v>
      </c>
    </row>
    <row r="1256" spans="1:4" s="320" customFormat="1" ht="21" customHeight="1">
      <c r="A1256" s="335" t="s">
        <v>1050</v>
      </c>
      <c r="B1256" s="335">
        <f>SUM(B1257:B1260)</f>
        <v>725</v>
      </c>
      <c r="C1256" s="335">
        <f>SUM(C1257:C1260)</f>
        <v>0</v>
      </c>
      <c r="D1256" s="335">
        <f>SUM(D1257:D1260)</f>
        <v>725</v>
      </c>
    </row>
    <row r="1257" spans="1:4" s="321" customFormat="1" ht="21" customHeight="1">
      <c r="A1257" s="339" t="s">
        <v>1051</v>
      </c>
      <c r="B1257" s="349">
        <f aca="true" t="shared" si="138" ref="B1257:B1260">C1257+D1257</f>
        <v>725</v>
      </c>
      <c r="C1257" s="339"/>
      <c r="D1257" s="339">
        <v>725</v>
      </c>
    </row>
    <row r="1258" spans="1:4" s="321" customFormat="1" ht="21" customHeight="1">
      <c r="A1258" s="339" t="s">
        <v>1052</v>
      </c>
      <c r="B1258" s="349">
        <f t="shared" si="138"/>
        <v>0</v>
      </c>
      <c r="C1258" s="339"/>
      <c r="D1258" s="339"/>
    </row>
    <row r="1259" spans="1:4" s="321" customFormat="1" ht="21" customHeight="1">
      <c r="A1259" s="339" t="s">
        <v>1053</v>
      </c>
      <c r="B1259" s="349">
        <f t="shared" si="138"/>
        <v>0</v>
      </c>
      <c r="C1259" s="339"/>
      <c r="D1259" s="339"/>
    </row>
    <row r="1260" spans="1:4" s="321" customFormat="1" ht="21" customHeight="1">
      <c r="A1260" s="339" t="s">
        <v>1054</v>
      </c>
      <c r="B1260" s="349">
        <f t="shared" si="138"/>
        <v>0</v>
      </c>
      <c r="C1260" s="339"/>
      <c r="D1260" s="339"/>
    </row>
    <row r="1261" spans="1:4" s="320" customFormat="1" ht="21" customHeight="1">
      <c r="A1261" s="335" t="s">
        <v>1055</v>
      </c>
      <c r="B1261" s="335">
        <f>B1262</f>
        <v>0</v>
      </c>
      <c r="C1261" s="335">
        <f>C1262</f>
        <v>0</v>
      </c>
      <c r="D1261" s="335">
        <f>D1262</f>
        <v>0</v>
      </c>
    </row>
    <row r="1262" spans="1:4" s="321" customFormat="1" ht="21" customHeight="1">
      <c r="A1262" s="339" t="s">
        <v>1056</v>
      </c>
      <c r="B1262" s="339">
        <f aca="true" t="shared" si="139" ref="B1262:B1266">C1262+D1262</f>
        <v>0</v>
      </c>
      <c r="C1262" s="339"/>
      <c r="D1262" s="339"/>
    </row>
    <row r="1263" spans="1:4" s="320" customFormat="1" ht="21" customHeight="1">
      <c r="A1263" s="335" t="s">
        <v>1057</v>
      </c>
      <c r="B1263" s="335">
        <f>SUM(B1264:B1265)</f>
        <v>4766</v>
      </c>
      <c r="C1263" s="335">
        <f>SUM(C1264:C1265)</f>
        <v>0</v>
      </c>
      <c r="D1263" s="335">
        <f>SUM(D1264:D1265)</f>
        <v>4766</v>
      </c>
    </row>
    <row r="1264" spans="1:4" s="321" customFormat="1" ht="21" customHeight="1">
      <c r="A1264" s="339" t="s">
        <v>1058</v>
      </c>
      <c r="B1264" s="339">
        <f t="shared" si="139"/>
        <v>4766</v>
      </c>
      <c r="C1264" s="339"/>
      <c r="D1264" s="339">
        <v>4766</v>
      </c>
    </row>
    <row r="1265" spans="1:4" s="321" customFormat="1" ht="21" customHeight="1">
      <c r="A1265" s="339" t="s">
        <v>912</v>
      </c>
      <c r="B1265" s="339">
        <f t="shared" si="139"/>
        <v>0</v>
      </c>
      <c r="C1265" s="339"/>
      <c r="D1265" s="339"/>
    </row>
    <row r="1266" spans="1:4" s="322" customFormat="1" ht="19.5" customHeight="1">
      <c r="A1266" s="346" t="s">
        <v>1059</v>
      </c>
      <c r="B1266" s="346">
        <f t="shared" si="139"/>
        <v>4188</v>
      </c>
      <c r="C1266" s="346"/>
      <c r="D1266" s="346">
        <v>4188</v>
      </c>
    </row>
    <row r="1267" spans="1:4" s="320" customFormat="1" ht="21" customHeight="1">
      <c r="A1267" s="352" t="s">
        <v>1060</v>
      </c>
      <c r="B1267" s="336">
        <f>SUM(B5,B234,B238,B250,B340,B391,B447,B504,B629,B699,B773,B792,B903,B967,B1031,B1051,B1081,B1091,B1135,B1155,B1199,B1254,B1255,B1261,B1263,B1266)</f>
        <v>58503</v>
      </c>
      <c r="C1267" s="336">
        <f>SUM(C5,C234,C238,C250,C340,C391,C447,C504,C629,C699,C773,C792,C903,C967,C1031,C1051,C1081,C1091,C1135,C1155,C1199,C1254,C1255,C1261,C1263,C1266)</f>
        <v>25906</v>
      </c>
      <c r="D1267" s="336">
        <f>SUM(D5,D234,D238,D250,D340,D391,D447,D504,D629,D699,D773,D792,D903,D967,D1031,D1051,D1081,D1091,D1135,D1155,D1199,D1254,D1255,D1261,D1263,D1266)</f>
        <v>32597</v>
      </c>
    </row>
  </sheetData>
  <sheetProtection/>
  <mergeCells count="1">
    <mergeCell ref="A2:D2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C52"/>
  <sheetViews>
    <sheetView showZeros="0" workbookViewId="0" topLeftCell="A1">
      <pane xSplit="1" ySplit="4" topLeftCell="B14" activePane="bottomRight" state="frozen"/>
      <selection pane="bottomRight" activeCell="B27" sqref="B27"/>
    </sheetView>
  </sheetViews>
  <sheetFormatPr defaultColWidth="9.00390625" defaultRowHeight="21" customHeight="1"/>
  <cols>
    <col min="1" max="1" width="43.375" style="234" customWidth="1"/>
    <col min="2" max="2" width="31.125" style="234" customWidth="1"/>
    <col min="3" max="16384" width="9.00390625" style="234" customWidth="1"/>
  </cols>
  <sheetData>
    <row r="1" ht="21" customHeight="1">
      <c r="A1" s="230" t="s">
        <v>1061</v>
      </c>
    </row>
    <row r="2" spans="1:2" ht="42" customHeight="1">
      <c r="A2" s="308" t="s">
        <v>1062</v>
      </c>
      <c r="B2" s="308"/>
    </row>
    <row r="3" spans="1:2" ht="15.75" customHeight="1">
      <c r="A3" s="236"/>
      <c r="B3" s="309" t="s">
        <v>2</v>
      </c>
    </row>
    <row r="4" spans="1:2" ht="18.75" customHeight="1">
      <c r="A4" s="238" t="s">
        <v>1063</v>
      </c>
      <c r="B4" s="310" t="s">
        <v>28</v>
      </c>
    </row>
    <row r="5" spans="1:2" s="230" customFormat="1" ht="18.75" customHeight="1">
      <c r="A5" s="250" t="s">
        <v>1064</v>
      </c>
      <c r="B5" s="311">
        <f>SUM(B6:B9)</f>
        <v>11285</v>
      </c>
    </row>
    <row r="6" spans="1:3" s="230" customFormat="1" ht="18.75" customHeight="1">
      <c r="A6" s="312" t="s">
        <v>1065</v>
      </c>
      <c r="B6" s="313">
        <v>8296</v>
      </c>
      <c r="C6" s="234"/>
    </row>
    <row r="7" spans="1:2" ht="18.75" customHeight="1">
      <c r="A7" s="312" t="s">
        <v>1066</v>
      </c>
      <c r="B7" s="313">
        <v>2078</v>
      </c>
    </row>
    <row r="8" spans="1:2" ht="18.75" customHeight="1">
      <c r="A8" s="312" t="s">
        <v>1067</v>
      </c>
      <c r="B8" s="313">
        <v>911</v>
      </c>
    </row>
    <row r="9" spans="1:2" ht="18.75" customHeight="1">
      <c r="A9" s="312" t="s">
        <v>1068</v>
      </c>
      <c r="B9" s="313"/>
    </row>
    <row r="10" spans="1:2" ht="18.75" customHeight="1">
      <c r="A10" s="250" t="s">
        <v>1069</v>
      </c>
      <c r="B10" s="311">
        <f>SUM(B11:B20)</f>
        <v>826</v>
      </c>
    </row>
    <row r="11" spans="1:2" ht="18.75" customHeight="1">
      <c r="A11" s="312" t="s">
        <v>1070</v>
      </c>
      <c r="B11" s="313">
        <v>599</v>
      </c>
    </row>
    <row r="12" spans="1:2" ht="18.75" customHeight="1">
      <c r="A12" s="312" t="s">
        <v>1071</v>
      </c>
      <c r="B12" s="313">
        <v>2</v>
      </c>
    </row>
    <row r="13" spans="1:2" ht="18.75" customHeight="1">
      <c r="A13" s="312" t="s">
        <v>1072</v>
      </c>
      <c r="B13" s="313">
        <v>0</v>
      </c>
    </row>
    <row r="14" spans="1:2" ht="18.75" customHeight="1">
      <c r="A14" s="312" t="s">
        <v>1073</v>
      </c>
      <c r="B14" s="313">
        <v>2</v>
      </c>
    </row>
    <row r="15" spans="1:3" ht="18.75" customHeight="1">
      <c r="A15" s="312" t="s">
        <v>1074</v>
      </c>
      <c r="B15" s="313">
        <v>22</v>
      </c>
      <c r="C15" s="230"/>
    </row>
    <row r="16" spans="1:2" ht="18.75" customHeight="1">
      <c r="A16" s="312" t="s">
        <v>1075</v>
      </c>
      <c r="B16" s="313">
        <v>8</v>
      </c>
    </row>
    <row r="17" spans="1:2" ht="18.75" customHeight="1">
      <c r="A17" s="312" t="s">
        <v>1076</v>
      </c>
      <c r="B17" s="313"/>
    </row>
    <row r="18" spans="1:2" ht="18.75" customHeight="1">
      <c r="A18" s="312" t="s">
        <v>1077</v>
      </c>
      <c r="B18" s="313">
        <v>59</v>
      </c>
    </row>
    <row r="19" spans="1:2" ht="18.75" customHeight="1">
      <c r="A19" s="312" t="s">
        <v>1078</v>
      </c>
      <c r="B19" s="313">
        <v>16</v>
      </c>
    </row>
    <row r="20" spans="1:2" ht="18.75" customHeight="1">
      <c r="A20" s="312" t="s">
        <v>1079</v>
      </c>
      <c r="B20" s="313">
        <v>118</v>
      </c>
    </row>
    <row r="21" spans="1:3" s="230" customFormat="1" ht="18.75" customHeight="1">
      <c r="A21" s="250" t="s">
        <v>1080</v>
      </c>
      <c r="B21" s="311">
        <f>SUM(B22:B24)</f>
        <v>23</v>
      </c>
      <c r="C21" s="234"/>
    </row>
    <row r="22" spans="1:2" ht="18.75" customHeight="1">
      <c r="A22" s="312" t="s">
        <v>1081</v>
      </c>
      <c r="B22" s="313"/>
    </row>
    <row r="23" spans="1:2" ht="18.75" customHeight="1">
      <c r="A23" s="312" t="s">
        <v>1082</v>
      </c>
      <c r="B23" s="313">
        <v>23</v>
      </c>
    </row>
    <row r="24" spans="1:2" ht="18.75" customHeight="1">
      <c r="A24" s="312" t="s">
        <v>1083</v>
      </c>
      <c r="B24" s="313"/>
    </row>
    <row r="25" spans="1:3" s="230" customFormat="1" ht="18.75" customHeight="1">
      <c r="A25" s="250" t="s">
        <v>1084</v>
      </c>
      <c r="B25" s="311">
        <f>SUM(B26:B27)</f>
        <v>13171</v>
      </c>
      <c r="C25" s="234"/>
    </row>
    <row r="26" spans="1:2" ht="18.75" customHeight="1">
      <c r="A26" s="312" t="s">
        <v>1085</v>
      </c>
      <c r="B26" s="313">
        <v>12615</v>
      </c>
    </row>
    <row r="27" spans="1:2" ht="18.75" customHeight="1">
      <c r="A27" s="312" t="s">
        <v>1086</v>
      </c>
      <c r="B27" s="313">
        <v>556</v>
      </c>
    </row>
    <row r="28" spans="1:2" ht="18.75" customHeight="1">
      <c r="A28" s="250" t="s">
        <v>1087</v>
      </c>
      <c r="B28" s="311">
        <f>B29</f>
        <v>20</v>
      </c>
    </row>
    <row r="29" spans="1:2" ht="18.75" customHeight="1">
      <c r="A29" s="312" t="s">
        <v>1088</v>
      </c>
      <c r="B29" s="313">
        <v>20</v>
      </c>
    </row>
    <row r="30" spans="1:2" ht="18.75" customHeight="1">
      <c r="A30" s="250" t="s">
        <v>1089</v>
      </c>
      <c r="B30" s="311">
        <f>SUM(B31:B34)</f>
        <v>581</v>
      </c>
    </row>
    <row r="31" spans="1:2" ht="18.75" customHeight="1">
      <c r="A31" s="312" t="s">
        <v>1090</v>
      </c>
      <c r="B31" s="313"/>
    </row>
    <row r="32" spans="1:2" ht="18.75" customHeight="1">
      <c r="A32" s="312" t="s">
        <v>1091</v>
      </c>
      <c r="B32" s="313"/>
    </row>
    <row r="33" spans="1:2" ht="18.75" customHeight="1">
      <c r="A33" s="312" t="s">
        <v>1092</v>
      </c>
      <c r="B33" s="313">
        <v>490</v>
      </c>
    </row>
    <row r="34" spans="1:2" ht="18.75" customHeight="1">
      <c r="A34" s="312" t="s">
        <v>1093</v>
      </c>
      <c r="B34" s="313">
        <v>91</v>
      </c>
    </row>
    <row r="35" spans="1:2" ht="18.75" customHeight="1">
      <c r="A35" s="314"/>
      <c r="B35" s="253"/>
    </row>
    <row r="36" spans="1:2" ht="18.75" customHeight="1">
      <c r="A36" s="315" t="s">
        <v>44</v>
      </c>
      <c r="B36" s="316">
        <f>B30+B28+B25+B21+B10+B5</f>
        <v>25906</v>
      </c>
    </row>
    <row r="37" spans="1:2" ht="39" customHeight="1">
      <c r="A37" s="317"/>
      <c r="B37" s="317"/>
    </row>
    <row r="38" spans="1:2" ht="17.25" customHeight="1">
      <c r="A38" s="318"/>
      <c r="B38" s="318"/>
    </row>
    <row r="39" ht="17.25" customHeight="1">
      <c r="A39" s="318"/>
    </row>
    <row r="40" ht="17.25" customHeight="1">
      <c r="A40" s="318"/>
    </row>
    <row r="41" ht="17.25" customHeight="1">
      <c r="A41" s="318"/>
    </row>
    <row r="42" ht="17.25" customHeight="1">
      <c r="A42" s="318"/>
    </row>
    <row r="43" ht="17.25" customHeight="1">
      <c r="A43" s="318"/>
    </row>
    <row r="44" ht="17.25" customHeight="1">
      <c r="A44" s="318"/>
    </row>
    <row r="45" spans="1:2" s="230" customFormat="1" ht="17.25" customHeight="1">
      <c r="A45" s="318"/>
      <c r="B45" s="234"/>
    </row>
    <row r="48" ht="21" customHeight="1">
      <c r="B48" s="318"/>
    </row>
    <row r="52" ht="21" customHeight="1">
      <c r="B52" s="318"/>
    </row>
  </sheetData>
  <sheetProtection/>
  <mergeCells count="2">
    <mergeCell ref="A2:B2"/>
    <mergeCell ref="A37:B37"/>
  </mergeCells>
  <printOptions horizontalCentered="1"/>
  <pageMargins left="0.75" right="0.75" top="0.75" bottom="0.75" header="0.31" footer="0.31"/>
  <pageSetup horizontalDpi="600" verticalDpi="600" orientation="portrait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1"/>
  <sheetViews>
    <sheetView zoomScaleSheetLayoutView="100" workbookViewId="0" topLeftCell="A1">
      <selection activeCell="C14" sqref="C14"/>
    </sheetView>
  </sheetViews>
  <sheetFormatPr defaultColWidth="6.875" defaultRowHeight="14.25"/>
  <cols>
    <col min="1" max="4" width="29.00390625" style="293" customWidth="1"/>
    <col min="5" max="252" width="6.875" style="293" customWidth="1"/>
  </cols>
  <sheetData>
    <row r="1" spans="1:256" s="293" customFormat="1" ht="18.75">
      <c r="A1" s="295" t="s">
        <v>1094</v>
      </c>
      <c r="IS1"/>
      <c r="IT1"/>
      <c r="IU1"/>
      <c r="IV1"/>
    </row>
    <row r="2" spans="1:4" s="293" customFormat="1" ht="45" customHeight="1">
      <c r="A2" s="296" t="s">
        <v>1095</v>
      </c>
      <c r="B2" s="296"/>
      <c r="C2" s="296"/>
      <c r="D2" s="296"/>
    </row>
    <row r="3" spans="1:4" s="294" customFormat="1" ht="24" customHeight="1">
      <c r="A3" s="297"/>
      <c r="B3" s="298"/>
      <c r="C3" s="299"/>
      <c r="D3" s="300" t="s">
        <v>2</v>
      </c>
    </row>
    <row r="4" spans="1:4" s="294" customFormat="1" ht="38.25" customHeight="1">
      <c r="A4" s="301" t="s">
        <v>76</v>
      </c>
      <c r="B4" s="301" t="s">
        <v>1096</v>
      </c>
      <c r="C4" s="301" t="s">
        <v>1097</v>
      </c>
      <c r="D4" s="301" t="s">
        <v>1098</v>
      </c>
    </row>
    <row r="5" spans="1:4" s="294" customFormat="1" ht="38.25" customHeight="1">
      <c r="A5" s="302" t="s">
        <v>1099</v>
      </c>
      <c r="B5" s="303"/>
      <c r="C5" s="303"/>
      <c r="D5" s="303"/>
    </row>
    <row r="6" spans="1:4" s="294" customFormat="1" ht="38.25" customHeight="1">
      <c r="A6" s="302" t="s">
        <v>1075</v>
      </c>
      <c r="B6" s="303">
        <v>87</v>
      </c>
      <c r="C6" s="303">
        <v>87</v>
      </c>
      <c r="D6" s="304">
        <f aca="true" t="shared" si="0" ref="D6:D8">(B6-C6)/C6*100</f>
        <v>0</v>
      </c>
    </row>
    <row r="7" spans="1:4" s="294" customFormat="1" ht="38.25" customHeight="1">
      <c r="A7" s="305" t="s">
        <v>1100</v>
      </c>
      <c r="B7" s="303">
        <f>B8+B9</f>
        <v>59</v>
      </c>
      <c r="C7" s="303">
        <f>C8+C9</f>
        <v>85</v>
      </c>
      <c r="D7" s="304">
        <f t="shared" si="0"/>
        <v>-30.59</v>
      </c>
    </row>
    <row r="8" spans="1:4" s="294" customFormat="1" ht="38.25" customHeight="1">
      <c r="A8" s="306" t="s">
        <v>1101</v>
      </c>
      <c r="B8" s="303">
        <v>59</v>
      </c>
      <c r="C8" s="303">
        <v>85</v>
      </c>
      <c r="D8" s="304">
        <f t="shared" si="0"/>
        <v>-30.59</v>
      </c>
    </row>
    <row r="9" spans="1:4" s="294" customFormat="1" ht="38.25" customHeight="1">
      <c r="A9" s="306" t="s">
        <v>1081</v>
      </c>
      <c r="B9" s="303"/>
      <c r="C9" s="303"/>
      <c r="D9" s="304"/>
    </row>
    <row r="10" spans="1:4" s="294" customFormat="1" ht="38.25" customHeight="1">
      <c r="A10" s="306" t="s">
        <v>1102</v>
      </c>
      <c r="B10" s="303">
        <f>B5+B6+B7</f>
        <v>146</v>
      </c>
      <c r="C10" s="303">
        <f>C5+C6+C7</f>
        <v>172</v>
      </c>
      <c r="D10" s="304">
        <f>(B10-C10)/C10*100</f>
        <v>-15.12</v>
      </c>
    </row>
    <row r="11" spans="1:4" s="294" customFormat="1" ht="42" customHeight="1">
      <c r="A11" s="307" t="s">
        <v>1103</v>
      </c>
      <c r="B11" s="307"/>
      <c r="C11" s="307"/>
      <c r="D11" s="307"/>
    </row>
  </sheetData>
  <sheetProtection/>
  <mergeCells count="2">
    <mergeCell ref="A2:D2"/>
    <mergeCell ref="A11:D1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1:IV270"/>
  <sheetViews>
    <sheetView workbookViewId="0" topLeftCell="A1">
      <selection activeCell="A3" sqref="A3"/>
    </sheetView>
  </sheetViews>
  <sheetFormatPr defaultColWidth="9.00390625" defaultRowHeight="14.25"/>
  <cols>
    <col min="1" max="1" width="58.75390625" style="276" customWidth="1"/>
    <col min="2" max="2" width="23.00390625" style="278" customWidth="1"/>
    <col min="3" max="252" width="9.00390625" style="276" customWidth="1"/>
  </cols>
  <sheetData>
    <row r="1" spans="1:2" s="276" customFormat="1" ht="18" customHeight="1">
      <c r="A1" s="277" t="s">
        <v>1104</v>
      </c>
      <c r="B1" s="278"/>
    </row>
    <row r="2" spans="1:2" s="277" customFormat="1" ht="20.25">
      <c r="A2" s="279" t="s">
        <v>1105</v>
      </c>
      <c r="B2" s="279"/>
    </row>
    <row r="3" spans="1:2" s="276" customFormat="1" ht="20.25" customHeight="1">
      <c r="A3" s="277"/>
      <c r="B3" s="278"/>
    </row>
    <row r="4" spans="1:2" s="276" customFormat="1" ht="21.75" customHeight="1">
      <c r="A4" s="79" t="s">
        <v>1106</v>
      </c>
      <c r="B4" s="280" t="s">
        <v>1107</v>
      </c>
    </row>
    <row r="5" spans="1:2" s="276" customFormat="1" ht="19.5" customHeight="1">
      <c r="A5" s="281" t="s">
        <v>1108</v>
      </c>
      <c r="B5" s="282">
        <f>B6</f>
        <v>11381</v>
      </c>
    </row>
    <row r="6" spans="1:2" s="276" customFormat="1" ht="19.5" customHeight="1">
      <c r="A6" s="283" t="s">
        <v>1109</v>
      </c>
      <c r="B6" s="284">
        <f>SUM(B7,B14,B52,)</f>
        <v>11381</v>
      </c>
    </row>
    <row r="7" spans="1:2" s="276" customFormat="1" ht="19.5" customHeight="1">
      <c r="A7" s="283" t="s">
        <v>1110</v>
      </c>
      <c r="B7" s="285">
        <f>SUM(B8:B13)</f>
        <v>4113</v>
      </c>
    </row>
    <row r="8" spans="1:2" s="276" customFormat="1" ht="19.5" customHeight="1">
      <c r="A8" s="258" t="s">
        <v>1111</v>
      </c>
      <c r="B8" s="286"/>
    </row>
    <row r="9" spans="1:2" s="276" customFormat="1" ht="19.5" customHeight="1">
      <c r="A9" s="258" t="s">
        <v>1112</v>
      </c>
      <c r="B9" s="286"/>
    </row>
    <row r="10" spans="1:2" s="276" customFormat="1" ht="19.5" customHeight="1">
      <c r="A10" s="258" t="s">
        <v>1113</v>
      </c>
      <c r="B10" s="286">
        <v>4113</v>
      </c>
    </row>
    <row r="11" spans="1:2" s="276" customFormat="1" ht="19.5" customHeight="1">
      <c r="A11" s="258" t="s">
        <v>1114</v>
      </c>
      <c r="B11" s="286"/>
    </row>
    <row r="12" spans="1:2" s="276" customFormat="1" ht="19.5" customHeight="1">
      <c r="A12" s="258" t="s">
        <v>1115</v>
      </c>
      <c r="B12" s="286"/>
    </row>
    <row r="13" spans="1:2" s="276" customFormat="1" ht="19.5" customHeight="1">
      <c r="A13" s="258" t="s">
        <v>1116</v>
      </c>
      <c r="B13" s="286"/>
    </row>
    <row r="14" spans="1:2" s="276" customFormat="1" ht="19.5" customHeight="1">
      <c r="A14" s="258" t="s">
        <v>1117</v>
      </c>
      <c r="B14" s="285">
        <f>SUM(B15:B51)</f>
        <v>7240</v>
      </c>
    </row>
    <row r="15" spans="1:2" s="276" customFormat="1" ht="19.5" customHeight="1">
      <c r="A15" s="258" t="s">
        <v>1118</v>
      </c>
      <c r="B15" s="287"/>
    </row>
    <row r="16" spans="1:2" s="276" customFormat="1" ht="19.5" customHeight="1">
      <c r="A16" s="288" t="s">
        <v>1119</v>
      </c>
      <c r="B16" s="287">
        <v>142</v>
      </c>
    </row>
    <row r="17" spans="1:2" s="276" customFormat="1" ht="19.5" customHeight="1">
      <c r="A17" s="289" t="s">
        <v>1120</v>
      </c>
      <c r="B17" s="287"/>
    </row>
    <row r="18" spans="1:2" s="276" customFormat="1" ht="19.5" customHeight="1">
      <c r="A18" s="289" t="s">
        <v>1121</v>
      </c>
      <c r="B18" s="287">
        <v>35</v>
      </c>
    </row>
    <row r="19" spans="1:2" s="276" customFormat="1" ht="19.5" customHeight="1">
      <c r="A19" s="289" t="s">
        <v>1122</v>
      </c>
      <c r="B19" s="287"/>
    </row>
    <row r="20" spans="1:2" s="276" customFormat="1" ht="19.5" customHeight="1">
      <c r="A20" s="289" t="s">
        <v>1123</v>
      </c>
      <c r="B20" s="287"/>
    </row>
    <row r="21" spans="1:2" s="276" customFormat="1" ht="19.5" customHeight="1">
      <c r="A21" s="289" t="s">
        <v>1124</v>
      </c>
      <c r="B21" s="287"/>
    </row>
    <row r="22" spans="1:2" s="276" customFormat="1" ht="19.5" customHeight="1">
      <c r="A22" s="289" t="s">
        <v>1125</v>
      </c>
      <c r="B22" s="287"/>
    </row>
    <row r="23" spans="1:2" s="276" customFormat="1" ht="19.5" customHeight="1">
      <c r="A23" s="289" t="s">
        <v>1126</v>
      </c>
      <c r="B23" s="287">
        <v>526</v>
      </c>
    </row>
    <row r="24" spans="1:2" s="276" customFormat="1" ht="19.5" customHeight="1">
      <c r="A24" s="289" t="s">
        <v>1127</v>
      </c>
      <c r="B24" s="287"/>
    </row>
    <row r="25" spans="1:2" s="276" customFormat="1" ht="19.5" customHeight="1">
      <c r="A25" s="289" t="s">
        <v>1128</v>
      </c>
      <c r="B25" s="287"/>
    </row>
    <row r="26" spans="1:2" s="276" customFormat="1" ht="19.5" customHeight="1">
      <c r="A26" s="289" t="s">
        <v>1129</v>
      </c>
      <c r="B26" s="287"/>
    </row>
    <row r="27" spans="1:2" s="276" customFormat="1" ht="19.5" customHeight="1">
      <c r="A27" s="289" t="s">
        <v>1130</v>
      </c>
      <c r="B27" s="287"/>
    </row>
    <row r="28" spans="1:2" s="276" customFormat="1" ht="19.5" customHeight="1">
      <c r="A28" s="290" t="s">
        <v>1131</v>
      </c>
      <c r="B28" s="287"/>
    </row>
    <row r="29" spans="1:2" s="276" customFormat="1" ht="19.5" customHeight="1">
      <c r="A29" s="290" t="s">
        <v>1132</v>
      </c>
      <c r="B29" s="287"/>
    </row>
    <row r="30" spans="1:2" s="276" customFormat="1" ht="19.5" customHeight="1">
      <c r="A30" s="290" t="s">
        <v>1133</v>
      </c>
      <c r="B30" s="287"/>
    </row>
    <row r="31" spans="1:2" s="276" customFormat="1" ht="19.5" customHeight="1">
      <c r="A31" s="290" t="s">
        <v>1134</v>
      </c>
      <c r="B31" s="287"/>
    </row>
    <row r="32" spans="1:2" s="276" customFormat="1" ht="19.5" customHeight="1">
      <c r="A32" s="290" t="s">
        <v>1135</v>
      </c>
      <c r="B32" s="287">
        <v>1848</v>
      </c>
    </row>
    <row r="33" spans="1:2" s="276" customFormat="1" ht="19.5" customHeight="1">
      <c r="A33" s="290" t="s">
        <v>1136</v>
      </c>
      <c r="B33" s="287"/>
    </row>
    <row r="34" spans="1:2" s="276" customFormat="1" ht="19.5" customHeight="1">
      <c r="A34" s="290" t="s">
        <v>1137</v>
      </c>
      <c r="B34" s="287"/>
    </row>
    <row r="35" spans="1:2" s="276" customFormat="1" ht="19.5" customHeight="1">
      <c r="A35" s="290" t="s">
        <v>1138</v>
      </c>
      <c r="B35" s="287">
        <v>1528</v>
      </c>
    </row>
    <row r="36" spans="1:2" s="276" customFormat="1" ht="19.5" customHeight="1">
      <c r="A36" s="290" t="s">
        <v>1139</v>
      </c>
      <c r="B36" s="287">
        <v>172</v>
      </c>
    </row>
    <row r="37" spans="1:2" s="276" customFormat="1" ht="19.5" customHeight="1">
      <c r="A37" s="290" t="s">
        <v>1140</v>
      </c>
      <c r="B37" s="287"/>
    </row>
    <row r="38" spans="1:2" s="276" customFormat="1" ht="19.5" customHeight="1">
      <c r="A38" s="290" t="s">
        <v>1141</v>
      </c>
      <c r="B38" s="287"/>
    </row>
    <row r="39" spans="1:2" s="276" customFormat="1" ht="19.5" customHeight="1">
      <c r="A39" s="290" t="s">
        <v>1142</v>
      </c>
      <c r="B39" s="287">
        <v>258</v>
      </c>
    </row>
    <row r="40" spans="1:2" s="276" customFormat="1" ht="19.5" customHeight="1">
      <c r="A40" s="290" t="s">
        <v>1143</v>
      </c>
      <c r="B40" s="287"/>
    </row>
    <row r="41" spans="1:2" s="276" customFormat="1" ht="19.5" customHeight="1">
      <c r="A41" s="290" t="s">
        <v>1144</v>
      </c>
      <c r="B41" s="287"/>
    </row>
    <row r="42" spans="1:2" s="276" customFormat="1" ht="19.5" customHeight="1">
      <c r="A42" s="290" t="s">
        <v>1145</v>
      </c>
      <c r="B42" s="287"/>
    </row>
    <row r="43" spans="1:2" s="276" customFormat="1" ht="19.5" customHeight="1">
      <c r="A43" s="290" t="s">
        <v>1146</v>
      </c>
      <c r="B43" s="287"/>
    </row>
    <row r="44" spans="1:2" s="276" customFormat="1" ht="19.5" customHeight="1">
      <c r="A44" s="290" t="s">
        <v>1147</v>
      </c>
      <c r="B44" s="287"/>
    </row>
    <row r="45" spans="1:2" s="276" customFormat="1" ht="19.5" customHeight="1">
      <c r="A45" s="290" t="s">
        <v>1148</v>
      </c>
      <c r="B45" s="287"/>
    </row>
    <row r="46" spans="1:2" s="276" customFormat="1" ht="19.5" customHeight="1">
      <c r="A46" s="290" t="s">
        <v>1149</v>
      </c>
      <c r="B46" s="287"/>
    </row>
    <row r="47" spans="1:2" s="276" customFormat="1" ht="19.5" customHeight="1">
      <c r="A47" s="290" t="s">
        <v>1150</v>
      </c>
      <c r="B47" s="287"/>
    </row>
    <row r="48" spans="1:2" s="276" customFormat="1" ht="19.5" customHeight="1">
      <c r="A48" s="290" t="s">
        <v>1151</v>
      </c>
      <c r="B48" s="287">
        <v>678</v>
      </c>
    </row>
    <row r="49" spans="1:2" s="276" customFormat="1" ht="19.5" customHeight="1">
      <c r="A49" s="290" t="s">
        <v>1152</v>
      </c>
      <c r="B49" s="287">
        <v>2053</v>
      </c>
    </row>
    <row r="50" spans="1:2" s="276" customFormat="1" ht="19.5" customHeight="1">
      <c r="A50" s="290" t="s">
        <v>1153</v>
      </c>
      <c r="B50" s="287"/>
    </row>
    <row r="51" spans="1:2" s="276" customFormat="1" ht="19.5" customHeight="1">
      <c r="A51" s="289" t="s">
        <v>1154</v>
      </c>
      <c r="B51" s="287"/>
    </row>
    <row r="52" spans="1:2" s="276" customFormat="1" ht="19.5" customHeight="1">
      <c r="A52" s="291" t="s">
        <v>1155</v>
      </c>
      <c r="B52" s="285">
        <f>SUM(B53:B72)</f>
        <v>28</v>
      </c>
    </row>
    <row r="53" spans="1:2" s="276" customFormat="1" ht="19.5" customHeight="1">
      <c r="A53" s="289" t="s">
        <v>1156</v>
      </c>
      <c r="B53" s="287"/>
    </row>
    <row r="54" spans="1:2" s="276" customFormat="1" ht="19.5" customHeight="1">
      <c r="A54" s="289" t="s">
        <v>1157</v>
      </c>
      <c r="B54" s="287"/>
    </row>
    <row r="55" spans="1:2" s="276" customFormat="1" ht="19.5" customHeight="1">
      <c r="A55" s="289" t="s">
        <v>1158</v>
      </c>
      <c r="B55" s="287"/>
    </row>
    <row r="56" spans="1:2" s="276" customFormat="1" ht="19.5" customHeight="1">
      <c r="A56" s="289" t="s">
        <v>1159</v>
      </c>
      <c r="B56" s="287"/>
    </row>
    <row r="57" spans="1:2" s="276" customFormat="1" ht="19.5" customHeight="1">
      <c r="A57" s="289" t="s">
        <v>1160</v>
      </c>
      <c r="B57" s="287"/>
    </row>
    <row r="58" spans="1:2" s="276" customFormat="1" ht="19.5" customHeight="1">
      <c r="A58" s="289" t="s">
        <v>1161</v>
      </c>
      <c r="B58" s="287"/>
    </row>
    <row r="59" spans="1:2" s="276" customFormat="1" ht="19.5" customHeight="1">
      <c r="A59" s="289" t="s">
        <v>1162</v>
      </c>
      <c r="B59" s="287"/>
    </row>
    <row r="60" spans="1:2" s="276" customFormat="1" ht="19.5" customHeight="1">
      <c r="A60" s="289" t="s">
        <v>1163</v>
      </c>
      <c r="B60" s="287"/>
    </row>
    <row r="61" spans="1:2" s="276" customFormat="1" ht="19.5" customHeight="1">
      <c r="A61" s="289" t="s">
        <v>1164</v>
      </c>
      <c r="B61" s="292">
        <v>28</v>
      </c>
    </row>
    <row r="62" spans="1:2" s="276" customFormat="1" ht="19.5" customHeight="1">
      <c r="A62" s="289" t="s">
        <v>1165</v>
      </c>
      <c r="B62" s="287"/>
    </row>
    <row r="63" spans="1:2" s="276" customFormat="1" ht="19.5" customHeight="1">
      <c r="A63" s="289" t="s">
        <v>1166</v>
      </c>
      <c r="B63" s="287"/>
    </row>
    <row r="64" spans="1:2" s="276" customFormat="1" ht="19.5" customHeight="1">
      <c r="A64" s="289" t="s">
        <v>1167</v>
      </c>
      <c r="B64" s="287"/>
    </row>
    <row r="65" spans="1:2" s="276" customFormat="1" ht="19.5" customHeight="1">
      <c r="A65" s="289" t="s">
        <v>1168</v>
      </c>
      <c r="B65" s="287"/>
    </row>
    <row r="66" spans="1:2" s="276" customFormat="1" ht="19.5" customHeight="1">
      <c r="A66" s="289" t="s">
        <v>1169</v>
      </c>
      <c r="B66" s="287"/>
    </row>
    <row r="67" spans="1:2" s="276" customFormat="1" ht="19.5" customHeight="1">
      <c r="A67" s="289" t="s">
        <v>1170</v>
      </c>
      <c r="B67" s="287"/>
    </row>
    <row r="68" spans="1:2" s="276" customFormat="1" ht="19.5" customHeight="1">
      <c r="A68" s="289" t="s">
        <v>1171</v>
      </c>
      <c r="B68" s="287"/>
    </row>
    <row r="69" spans="1:2" s="276" customFormat="1" ht="19.5" customHeight="1">
      <c r="A69" s="289" t="s">
        <v>1172</v>
      </c>
      <c r="B69" s="287"/>
    </row>
    <row r="70" spans="1:2" s="276" customFormat="1" ht="19.5" customHeight="1">
      <c r="A70" s="289" t="s">
        <v>1173</v>
      </c>
      <c r="B70" s="287"/>
    </row>
    <row r="71" spans="1:2" s="276" customFormat="1" ht="19.5" customHeight="1">
      <c r="A71" s="289" t="s">
        <v>1174</v>
      </c>
      <c r="B71" s="287"/>
    </row>
    <row r="72" spans="1:2" s="276" customFormat="1" ht="19.5" customHeight="1">
      <c r="A72" s="289" t="s">
        <v>1175</v>
      </c>
      <c r="B72" s="287"/>
    </row>
    <row r="73" spans="1:2" s="276" customFormat="1" ht="19.5" customHeight="1">
      <c r="A73" s="287" t="s">
        <v>1176</v>
      </c>
      <c r="B73" s="287"/>
    </row>
    <row r="74" s="276" customFormat="1" ht="19.5" customHeight="1">
      <c r="B74" s="278"/>
    </row>
    <row r="75" s="276" customFormat="1" ht="19.5" customHeight="1">
      <c r="B75" s="278"/>
    </row>
    <row r="76" s="276" customFormat="1" ht="19.5" customHeight="1">
      <c r="B76" s="278"/>
    </row>
    <row r="77" s="276" customFormat="1" ht="19.5" customHeight="1">
      <c r="B77" s="278"/>
    </row>
    <row r="78" s="276" customFormat="1" ht="19.5" customHeight="1">
      <c r="B78" s="278"/>
    </row>
    <row r="79" s="276" customFormat="1" ht="19.5" customHeight="1">
      <c r="B79" s="278"/>
    </row>
    <row r="80" s="276" customFormat="1" ht="19.5" customHeight="1">
      <c r="B80" s="278"/>
    </row>
    <row r="81" spans="2:256" s="276" customFormat="1" ht="14.25">
      <c r="B81" s="278"/>
      <c r="IS81"/>
      <c r="IT81"/>
      <c r="IU81"/>
      <c r="IV81"/>
    </row>
    <row r="82" spans="2:256" s="276" customFormat="1" ht="14.25">
      <c r="B82" s="278"/>
      <c r="IS82"/>
      <c r="IT82"/>
      <c r="IU82"/>
      <c r="IV82"/>
    </row>
    <row r="83" spans="2:256" s="276" customFormat="1" ht="14.25">
      <c r="B83" s="278"/>
      <c r="IS83"/>
      <c r="IT83"/>
      <c r="IU83"/>
      <c r="IV83"/>
    </row>
    <row r="84" spans="2:256" s="276" customFormat="1" ht="14.25">
      <c r="B84" s="278"/>
      <c r="IS84"/>
      <c r="IT84"/>
      <c r="IU84"/>
      <c r="IV84"/>
    </row>
    <row r="85" spans="2:256" s="276" customFormat="1" ht="14.25">
      <c r="B85" s="278"/>
      <c r="IS85"/>
      <c r="IT85"/>
      <c r="IU85"/>
      <c r="IV85"/>
    </row>
    <row r="86" spans="2:256" s="276" customFormat="1" ht="14.25">
      <c r="B86" s="278"/>
      <c r="IS86"/>
      <c r="IT86"/>
      <c r="IU86"/>
      <c r="IV86"/>
    </row>
    <row r="87" spans="2:256" s="276" customFormat="1" ht="14.25">
      <c r="B87" s="278"/>
      <c r="IS87"/>
      <c r="IT87"/>
      <c r="IU87"/>
      <c r="IV87"/>
    </row>
    <row r="88" spans="2:256" s="276" customFormat="1" ht="14.25">
      <c r="B88" s="278"/>
      <c r="IS88"/>
      <c r="IT88"/>
      <c r="IU88"/>
      <c r="IV88"/>
    </row>
    <row r="89" spans="2:256" s="276" customFormat="1" ht="14.25">
      <c r="B89" s="278"/>
      <c r="IS89"/>
      <c r="IT89"/>
      <c r="IU89"/>
      <c r="IV89"/>
    </row>
    <row r="90" spans="2:256" s="276" customFormat="1" ht="14.25">
      <c r="B90" s="278"/>
      <c r="IS90"/>
      <c r="IT90"/>
      <c r="IU90"/>
      <c r="IV90"/>
    </row>
    <row r="91" spans="2:256" s="276" customFormat="1" ht="14.25">
      <c r="B91" s="278"/>
      <c r="IS91"/>
      <c r="IT91"/>
      <c r="IU91"/>
      <c r="IV91"/>
    </row>
    <row r="92" spans="2:256" s="276" customFormat="1" ht="14.25">
      <c r="B92" s="278"/>
      <c r="IS92"/>
      <c r="IT92"/>
      <c r="IU92"/>
      <c r="IV92"/>
    </row>
    <row r="93" spans="2:256" s="276" customFormat="1" ht="14.25">
      <c r="B93" s="278"/>
      <c r="IS93"/>
      <c r="IT93"/>
      <c r="IU93"/>
      <c r="IV93"/>
    </row>
    <row r="94" spans="2:256" s="276" customFormat="1" ht="14.25">
      <c r="B94" s="278"/>
      <c r="IS94"/>
      <c r="IT94"/>
      <c r="IU94"/>
      <c r="IV94"/>
    </row>
    <row r="95" spans="2:256" s="276" customFormat="1" ht="14.25">
      <c r="B95" s="278"/>
      <c r="IS95"/>
      <c r="IT95"/>
      <c r="IU95"/>
      <c r="IV95"/>
    </row>
    <row r="96" spans="2:256" s="276" customFormat="1" ht="14.25">
      <c r="B96" s="278"/>
      <c r="IS96"/>
      <c r="IT96"/>
      <c r="IU96"/>
      <c r="IV96"/>
    </row>
    <row r="97" spans="2:256" s="276" customFormat="1" ht="14.25">
      <c r="B97" s="278"/>
      <c r="IS97"/>
      <c r="IT97"/>
      <c r="IU97"/>
      <c r="IV97"/>
    </row>
    <row r="98" spans="2:256" s="276" customFormat="1" ht="14.25">
      <c r="B98" s="278"/>
      <c r="IS98"/>
      <c r="IT98"/>
      <c r="IU98"/>
      <c r="IV98"/>
    </row>
    <row r="99" spans="2:256" s="276" customFormat="1" ht="14.25">
      <c r="B99" s="278"/>
      <c r="IS99"/>
      <c r="IT99"/>
      <c r="IU99"/>
      <c r="IV99"/>
    </row>
    <row r="100" spans="2:256" s="276" customFormat="1" ht="14.25">
      <c r="B100" s="278"/>
      <c r="IS100"/>
      <c r="IT100"/>
      <c r="IU100"/>
      <c r="IV100"/>
    </row>
    <row r="101" spans="2:256" s="276" customFormat="1" ht="14.25">
      <c r="B101" s="278"/>
      <c r="IS101"/>
      <c r="IT101"/>
      <c r="IU101"/>
      <c r="IV101"/>
    </row>
    <row r="102" spans="2:256" s="276" customFormat="1" ht="14.25">
      <c r="B102" s="278"/>
      <c r="IS102"/>
      <c r="IT102"/>
      <c r="IU102"/>
      <c r="IV102"/>
    </row>
    <row r="103" spans="2:256" s="276" customFormat="1" ht="14.25">
      <c r="B103" s="278"/>
      <c r="IS103"/>
      <c r="IT103"/>
      <c r="IU103"/>
      <c r="IV103"/>
    </row>
    <row r="104" spans="2:256" s="276" customFormat="1" ht="14.25">
      <c r="B104" s="278"/>
      <c r="IS104"/>
      <c r="IT104"/>
      <c r="IU104"/>
      <c r="IV104"/>
    </row>
    <row r="105" spans="2:256" s="276" customFormat="1" ht="14.25">
      <c r="B105" s="278"/>
      <c r="IS105"/>
      <c r="IT105"/>
      <c r="IU105"/>
      <c r="IV105"/>
    </row>
    <row r="106" spans="2:256" s="276" customFormat="1" ht="14.25">
      <c r="B106" s="278"/>
      <c r="IS106"/>
      <c r="IT106"/>
      <c r="IU106"/>
      <c r="IV106"/>
    </row>
    <row r="107" spans="2:256" s="276" customFormat="1" ht="14.25">
      <c r="B107" s="278"/>
      <c r="IS107"/>
      <c r="IT107"/>
      <c r="IU107"/>
      <c r="IV107"/>
    </row>
    <row r="108" spans="2:256" s="276" customFormat="1" ht="14.25">
      <c r="B108" s="278"/>
      <c r="IS108"/>
      <c r="IT108"/>
      <c r="IU108"/>
      <c r="IV108"/>
    </row>
    <row r="109" spans="2:256" s="276" customFormat="1" ht="14.25">
      <c r="B109" s="278"/>
      <c r="IS109"/>
      <c r="IT109"/>
      <c r="IU109"/>
      <c r="IV109"/>
    </row>
    <row r="110" spans="2:256" s="276" customFormat="1" ht="14.25">
      <c r="B110" s="278"/>
      <c r="IS110"/>
      <c r="IT110"/>
      <c r="IU110"/>
      <c r="IV110"/>
    </row>
    <row r="111" spans="2:256" s="276" customFormat="1" ht="14.25">
      <c r="B111" s="278"/>
      <c r="IS111"/>
      <c r="IT111"/>
      <c r="IU111"/>
      <c r="IV111"/>
    </row>
    <row r="112" spans="2:256" s="276" customFormat="1" ht="14.25">
      <c r="B112" s="278"/>
      <c r="IS112"/>
      <c r="IT112"/>
      <c r="IU112"/>
      <c r="IV112"/>
    </row>
    <row r="113" spans="2:256" s="276" customFormat="1" ht="14.25">
      <c r="B113" s="278"/>
      <c r="IS113"/>
      <c r="IT113"/>
      <c r="IU113"/>
      <c r="IV113"/>
    </row>
    <row r="114" spans="2:256" s="276" customFormat="1" ht="14.25">
      <c r="B114" s="278"/>
      <c r="IS114"/>
      <c r="IT114"/>
      <c r="IU114"/>
      <c r="IV114"/>
    </row>
    <row r="115" spans="2:256" s="276" customFormat="1" ht="14.25">
      <c r="B115" s="278"/>
      <c r="IS115"/>
      <c r="IT115"/>
      <c r="IU115"/>
      <c r="IV115"/>
    </row>
    <row r="116" spans="2:256" s="276" customFormat="1" ht="14.25">
      <c r="B116" s="278"/>
      <c r="IS116"/>
      <c r="IT116"/>
      <c r="IU116"/>
      <c r="IV116"/>
    </row>
    <row r="117" spans="2:256" s="276" customFormat="1" ht="14.25">
      <c r="B117" s="278"/>
      <c r="IS117"/>
      <c r="IT117"/>
      <c r="IU117"/>
      <c r="IV117"/>
    </row>
    <row r="118" spans="2:256" s="276" customFormat="1" ht="14.25">
      <c r="B118" s="278"/>
      <c r="IS118"/>
      <c r="IT118"/>
      <c r="IU118"/>
      <c r="IV118"/>
    </row>
    <row r="119" spans="2:256" s="276" customFormat="1" ht="14.25">
      <c r="B119" s="278"/>
      <c r="IS119"/>
      <c r="IT119"/>
      <c r="IU119"/>
      <c r="IV119"/>
    </row>
    <row r="120" spans="2:256" s="276" customFormat="1" ht="14.25">
      <c r="B120" s="278"/>
      <c r="IS120"/>
      <c r="IT120"/>
      <c r="IU120"/>
      <c r="IV120"/>
    </row>
    <row r="121" spans="2:256" s="276" customFormat="1" ht="14.25">
      <c r="B121" s="278"/>
      <c r="IS121"/>
      <c r="IT121"/>
      <c r="IU121"/>
      <c r="IV121"/>
    </row>
    <row r="122" spans="2:256" s="276" customFormat="1" ht="14.25">
      <c r="B122" s="278"/>
      <c r="IS122"/>
      <c r="IT122"/>
      <c r="IU122"/>
      <c r="IV122"/>
    </row>
    <row r="123" spans="2:256" s="276" customFormat="1" ht="14.25">
      <c r="B123" s="278"/>
      <c r="IS123"/>
      <c r="IT123"/>
      <c r="IU123"/>
      <c r="IV123"/>
    </row>
    <row r="124" spans="2:256" s="276" customFormat="1" ht="14.25">
      <c r="B124" s="278"/>
      <c r="IS124"/>
      <c r="IT124"/>
      <c r="IU124"/>
      <c r="IV124"/>
    </row>
    <row r="125" spans="2:256" s="276" customFormat="1" ht="14.25">
      <c r="B125" s="278"/>
      <c r="IS125"/>
      <c r="IT125"/>
      <c r="IU125"/>
      <c r="IV125"/>
    </row>
    <row r="126" spans="2:256" s="276" customFormat="1" ht="14.25">
      <c r="B126" s="278"/>
      <c r="IS126"/>
      <c r="IT126"/>
      <c r="IU126"/>
      <c r="IV126"/>
    </row>
    <row r="127" spans="2:256" s="276" customFormat="1" ht="14.25">
      <c r="B127" s="278"/>
      <c r="IS127"/>
      <c r="IT127"/>
      <c r="IU127"/>
      <c r="IV127"/>
    </row>
    <row r="128" spans="2:256" s="276" customFormat="1" ht="14.25">
      <c r="B128" s="278"/>
      <c r="IS128"/>
      <c r="IT128"/>
      <c r="IU128"/>
      <c r="IV128"/>
    </row>
    <row r="129" spans="2:256" s="276" customFormat="1" ht="14.25">
      <c r="B129" s="278"/>
      <c r="IS129"/>
      <c r="IT129"/>
      <c r="IU129"/>
      <c r="IV129"/>
    </row>
    <row r="130" spans="2:256" s="276" customFormat="1" ht="14.25">
      <c r="B130" s="278"/>
      <c r="IS130"/>
      <c r="IT130"/>
      <c r="IU130"/>
      <c r="IV130"/>
    </row>
    <row r="131" spans="2:256" s="276" customFormat="1" ht="14.25">
      <c r="B131" s="278"/>
      <c r="IS131"/>
      <c r="IT131"/>
      <c r="IU131"/>
      <c r="IV131"/>
    </row>
    <row r="132" spans="2:256" s="276" customFormat="1" ht="14.25">
      <c r="B132" s="278"/>
      <c r="IS132"/>
      <c r="IT132"/>
      <c r="IU132"/>
      <c r="IV132"/>
    </row>
    <row r="133" spans="2:256" s="276" customFormat="1" ht="14.25">
      <c r="B133" s="278"/>
      <c r="IS133"/>
      <c r="IT133"/>
      <c r="IU133"/>
      <c r="IV133"/>
    </row>
    <row r="134" spans="2:256" s="276" customFormat="1" ht="14.25">
      <c r="B134" s="278"/>
      <c r="IS134"/>
      <c r="IT134"/>
      <c r="IU134"/>
      <c r="IV134"/>
    </row>
    <row r="135" spans="2:256" s="276" customFormat="1" ht="14.25">
      <c r="B135" s="278"/>
      <c r="IS135"/>
      <c r="IT135"/>
      <c r="IU135"/>
      <c r="IV135"/>
    </row>
    <row r="136" spans="2:256" s="276" customFormat="1" ht="14.25">
      <c r="B136" s="278"/>
      <c r="IS136"/>
      <c r="IT136"/>
      <c r="IU136"/>
      <c r="IV136"/>
    </row>
    <row r="137" spans="2:256" s="276" customFormat="1" ht="14.25">
      <c r="B137" s="278"/>
      <c r="IS137"/>
      <c r="IT137"/>
      <c r="IU137"/>
      <c r="IV137"/>
    </row>
    <row r="138" spans="2:256" s="276" customFormat="1" ht="14.25">
      <c r="B138" s="278"/>
      <c r="IS138"/>
      <c r="IT138"/>
      <c r="IU138"/>
      <c r="IV138"/>
    </row>
    <row r="139" spans="2:256" s="276" customFormat="1" ht="14.25">
      <c r="B139" s="278"/>
      <c r="IS139"/>
      <c r="IT139"/>
      <c r="IU139"/>
      <c r="IV139"/>
    </row>
    <row r="140" spans="2:256" s="276" customFormat="1" ht="14.25">
      <c r="B140" s="278"/>
      <c r="IS140"/>
      <c r="IT140"/>
      <c r="IU140"/>
      <c r="IV140"/>
    </row>
    <row r="141" spans="2:256" s="276" customFormat="1" ht="14.25">
      <c r="B141" s="278"/>
      <c r="IS141"/>
      <c r="IT141"/>
      <c r="IU141"/>
      <c r="IV141"/>
    </row>
    <row r="142" spans="2:256" s="276" customFormat="1" ht="14.25">
      <c r="B142" s="278"/>
      <c r="IS142"/>
      <c r="IT142"/>
      <c r="IU142"/>
      <c r="IV142"/>
    </row>
    <row r="143" spans="2:256" s="276" customFormat="1" ht="14.25">
      <c r="B143" s="278"/>
      <c r="IS143"/>
      <c r="IT143"/>
      <c r="IU143"/>
      <c r="IV143"/>
    </row>
    <row r="144" spans="2:256" s="276" customFormat="1" ht="14.25">
      <c r="B144" s="278"/>
      <c r="IS144"/>
      <c r="IT144"/>
      <c r="IU144"/>
      <c r="IV144"/>
    </row>
    <row r="145" spans="2:256" s="276" customFormat="1" ht="14.25">
      <c r="B145" s="278"/>
      <c r="IS145"/>
      <c r="IT145"/>
      <c r="IU145"/>
      <c r="IV145"/>
    </row>
    <row r="146" spans="2:256" s="276" customFormat="1" ht="14.25">
      <c r="B146" s="278"/>
      <c r="IS146"/>
      <c r="IT146"/>
      <c r="IU146"/>
      <c r="IV146"/>
    </row>
    <row r="147" spans="2:256" s="276" customFormat="1" ht="14.25">
      <c r="B147" s="278"/>
      <c r="IS147"/>
      <c r="IT147"/>
      <c r="IU147"/>
      <c r="IV147"/>
    </row>
    <row r="148" spans="2:256" s="276" customFormat="1" ht="14.25">
      <c r="B148" s="278"/>
      <c r="IS148"/>
      <c r="IT148"/>
      <c r="IU148"/>
      <c r="IV148"/>
    </row>
    <row r="149" spans="2:256" s="276" customFormat="1" ht="14.25">
      <c r="B149" s="278"/>
      <c r="IS149"/>
      <c r="IT149"/>
      <c r="IU149"/>
      <c r="IV149"/>
    </row>
    <row r="150" spans="2:256" s="276" customFormat="1" ht="14.25">
      <c r="B150" s="278"/>
      <c r="IS150"/>
      <c r="IT150"/>
      <c r="IU150"/>
      <c r="IV150"/>
    </row>
    <row r="151" spans="2:256" s="276" customFormat="1" ht="14.25">
      <c r="B151" s="278"/>
      <c r="IS151"/>
      <c r="IT151"/>
      <c r="IU151"/>
      <c r="IV151"/>
    </row>
    <row r="152" spans="2:256" s="276" customFormat="1" ht="14.25">
      <c r="B152" s="278"/>
      <c r="IS152"/>
      <c r="IT152"/>
      <c r="IU152"/>
      <c r="IV152"/>
    </row>
    <row r="153" spans="2:256" s="276" customFormat="1" ht="14.25">
      <c r="B153" s="278"/>
      <c r="IS153"/>
      <c r="IT153"/>
      <c r="IU153"/>
      <c r="IV153"/>
    </row>
    <row r="154" spans="2:256" s="276" customFormat="1" ht="14.25">
      <c r="B154" s="278"/>
      <c r="IS154"/>
      <c r="IT154"/>
      <c r="IU154"/>
      <c r="IV154"/>
    </row>
    <row r="155" spans="2:256" s="276" customFormat="1" ht="14.25">
      <c r="B155" s="278"/>
      <c r="IS155"/>
      <c r="IT155"/>
      <c r="IU155"/>
      <c r="IV155"/>
    </row>
    <row r="156" spans="2:256" s="276" customFormat="1" ht="14.25">
      <c r="B156" s="278"/>
      <c r="IS156"/>
      <c r="IT156"/>
      <c r="IU156"/>
      <c r="IV156"/>
    </row>
    <row r="157" spans="2:256" s="276" customFormat="1" ht="14.25">
      <c r="B157" s="278"/>
      <c r="IS157"/>
      <c r="IT157"/>
      <c r="IU157"/>
      <c r="IV157"/>
    </row>
    <row r="158" spans="2:256" s="276" customFormat="1" ht="14.25">
      <c r="B158" s="278"/>
      <c r="IS158"/>
      <c r="IT158"/>
      <c r="IU158"/>
      <c r="IV158"/>
    </row>
    <row r="159" spans="2:256" s="276" customFormat="1" ht="14.25">
      <c r="B159" s="278"/>
      <c r="IS159"/>
      <c r="IT159"/>
      <c r="IU159"/>
      <c r="IV159"/>
    </row>
    <row r="160" spans="2:256" s="276" customFormat="1" ht="14.25">
      <c r="B160" s="278"/>
      <c r="IS160"/>
      <c r="IT160"/>
      <c r="IU160"/>
      <c r="IV160"/>
    </row>
    <row r="161" spans="2:256" s="276" customFormat="1" ht="14.25">
      <c r="B161" s="278"/>
      <c r="IS161"/>
      <c r="IT161"/>
      <c r="IU161"/>
      <c r="IV161"/>
    </row>
    <row r="162" spans="2:256" s="276" customFormat="1" ht="14.25">
      <c r="B162" s="278"/>
      <c r="IS162"/>
      <c r="IT162"/>
      <c r="IU162"/>
      <c r="IV162"/>
    </row>
    <row r="163" spans="2:256" s="276" customFormat="1" ht="14.25">
      <c r="B163" s="278"/>
      <c r="IS163"/>
      <c r="IT163"/>
      <c r="IU163"/>
      <c r="IV163"/>
    </row>
    <row r="164" spans="2:256" s="276" customFormat="1" ht="14.25">
      <c r="B164" s="278"/>
      <c r="IS164"/>
      <c r="IT164"/>
      <c r="IU164"/>
      <c r="IV164"/>
    </row>
    <row r="165" spans="2:256" s="276" customFormat="1" ht="14.25">
      <c r="B165" s="278"/>
      <c r="IS165"/>
      <c r="IT165"/>
      <c r="IU165"/>
      <c r="IV165"/>
    </row>
    <row r="166" spans="2:256" s="276" customFormat="1" ht="14.25">
      <c r="B166" s="278"/>
      <c r="IS166"/>
      <c r="IT166"/>
      <c r="IU166"/>
      <c r="IV166"/>
    </row>
    <row r="167" spans="2:256" s="276" customFormat="1" ht="14.25">
      <c r="B167" s="278"/>
      <c r="IS167"/>
      <c r="IT167"/>
      <c r="IU167"/>
      <c r="IV167"/>
    </row>
    <row r="168" spans="2:256" s="276" customFormat="1" ht="14.25">
      <c r="B168" s="278"/>
      <c r="IS168"/>
      <c r="IT168"/>
      <c r="IU168"/>
      <c r="IV168"/>
    </row>
    <row r="169" spans="2:256" s="276" customFormat="1" ht="14.25">
      <c r="B169" s="278"/>
      <c r="IS169"/>
      <c r="IT169"/>
      <c r="IU169"/>
      <c r="IV169"/>
    </row>
    <row r="170" spans="2:256" s="276" customFormat="1" ht="14.25">
      <c r="B170" s="278"/>
      <c r="IS170"/>
      <c r="IT170"/>
      <c r="IU170"/>
      <c r="IV170"/>
    </row>
    <row r="171" spans="2:256" s="276" customFormat="1" ht="14.25">
      <c r="B171" s="278"/>
      <c r="IS171"/>
      <c r="IT171"/>
      <c r="IU171"/>
      <c r="IV171"/>
    </row>
    <row r="172" spans="2:256" s="276" customFormat="1" ht="14.25">
      <c r="B172" s="278"/>
      <c r="IS172"/>
      <c r="IT172"/>
      <c r="IU172"/>
      <c r="IV172"/>
    </row>
    <row r="173" spans="2:256" s="276" customFormat="1" ht="14.25">
      <c r="B173" s="278"/>
      <c r="IS173"/>
      <c r="IT173"/>
      <c r="IU173"/>
      <c r="IV173"/>
    </row>
    <row r="174" spans="2:256" s="276" customFormat="1" ht="14.25">
      <c r="B174" s="278"/>
      <c r="IS174"/>
      <c r="IT174"/>
      <c r="IU174"/>
      <c r="IV174"/>
    </row>
    <row r="175" spans="2:256" s="276" customFormat="1" ht="14.25">
      <c r="B175" s="278"/>
      <c r="IS175"/>
      <c r="IT175"/>
      <c r="IU175"/>
      <c r="IV175"/>
    </row>
    <row r="176" spans="2:256" s="276" customFormat="1" ht="14.25">
      <c r="B176" s="278"/>
      <c r="IS176"/>
      <c r="IT176"/>
      <c r="IU176"/>
      <c r="IV176"/>
    </row>
    <row r="177" spans="2:256" s="276" customFormat="1" ht="14.25">
      <c r="B177" s="278"/>
      <c r="IS177"/>
      <c r="IT177"/>
      <c r="IU177"/>
      <c r="IV177"/>
    </row>
    <row r="178" spans="2:256" s="276" customFormat="1" ht="14.25">
      <c r="B178" s="278"/>
      <c r="IS178"/>
      <c r="IT178"/>
      <c r="IU178"/>
      <c r="IV178"/>
    </row>
    <row r="179" spans="2:256" s="276" customFormat="1" ht="14.25">
      <c r="B179" s="278"/>
      <c r="IS179"/>
      <c r="IT179"/>
      <c r="IU179"/>
      <c r="IV179"/>
    </row>
    <row r="180" spans="2:256" s="276" customFormat="1" ht="14.25">
      <c r="B180" s="278"/>
      <c r="IS180"/>
      <c r="IT180"/>
      <c r="IU180"/>
      <c r="IV180"/>
    </row>
    <row r="181" spans="2:256" s="276" customFormat="1" ht="14.25">
      <c r="B181" s="278"/>
      <c r="IS181"/>
      <c r="IT181"/>
      <c r="IU181"/>
      <c r="IV181"/>
    </row>
    <row r="182" spans="2:256" s="276" customFormat="1" ht="14.25">
      <c r="B182" s="278"/>
      <c r="IS182"/>
      <c r="IT182"/>
      <c r="IU182"/>
      <c r="IV182"/>
    </row>
    <row r="183" spans="2:256" s="276" customFormat="1" ht="14.25">
      <c r="B183" s="278"/>
      <c r="IS183"/>
      <c r="IT183"/>
      <c r="IU183"/>
      <c r="IV183"/>
    </row>
    <row r="184" spans="2:256" s="276" customFormat="1" ht="14.25">
      <c r="B184" s="278"/>
      <c r="IS184"/>
      <c r="IT184"/>
      <c r="IU184"/>
      <c r="IV184"/>
    </row>
    <row r="185" spans="2:256" s="276" customFormat="1" ht="14.25">
      <c r="B185" s="278"/>
      <c r="IS185"/>
      <c r="IT185"/>
      <c r="IU185"/>
      <c r="IV185"/>
    </row>
    <row r="186" spans="2:256" s="276" customFormat="1" ht="14.25">
      <c r="B186" s="278"/>
      <c r="IS186"/>
      <c r="IT186"/>
      <c r="IU186"/>
      <c r="IV186"/>
    </row>
    <row r="187" spans="2:256" s="276" customFormat="1" ht="14.25">
      <c r="B187" s="278"/>
      <c r="IS187"/>
      <c r="IT187"/>
      <c r="IU187"/>
      <c r="IV187"/>
    </row>
    <row r="188" spans="2:256" s="276" customFormat="1" ht="14.25">
      <c r="B188" s="278"/>
      <c r="IS188"/>
      <c r="IT188"/>
      <c r="IU188"/>
      <c r="IV188"/>
    </row>
    <row r="189" spans="2:256" s="276" customFormat="1" ht="14.25">
      <c r="B189" s="278"/>
      <c r="IS189"/>
      <c r="IT189"/>
      <c r="IU189"/>
      <c r="IV189"/>
    </row>
    <row r="190" spans="2:256" s="276" customFormat="1" ht="14.25">
      <c r="B190" s="278"/>
      <c r="IS190"/>
      <c r="IT190"/>
      <c r="IU190"/>
      <c r="IV190"/>
    </row>
    <row r="191" spans="2:256" s="276" customFormat="1" ht="14.25">
      <c r="B191" s="278"/>
      <c r="IS191"/>
      <c r="IT191"/>
      <c r="IU191"/>
      <c r="IV191"/>
    </row>
    <row r="192" spans="2:256" s="276" customFormat="1" ht="14.25">
      <c r="B192" s="278"/>
      <c r="IS192"/>
      <c r="IT192"/>
      <c r="IU192"/>
      <c r="IV192"/>
    </row>
    <row r="193" spans="2:256" s="276" customFormat="1" ht="14.25">
      <c r="B193" s="278"/>
      <c r="IS193"/>
      <c r="IT193"/>
      <c r="IU193"/>
      <c r="IV193"/>
    </row>
    <row r="194" spans="2:256" s="276" customFormat="1" ht="14.25">
      <c r="B194" s="278"/>
      <c r="IS194"/>
      <c r="IT194"/>
      <c r="IU194"/>
      <c r="IV194"/>
    </row>
    <row r="195" spans="2:256" s="276" customFormat="1" ht="14.25">
      <c r="B195" s="278"/>
      <c r="IS195"/>
      <c r="IT195"/>
      <c r="IU195"/>
      <c r="IV195"/>
    </row>
    <row r="196" spans="2:256" s="276" customFormat="1" ht="14.25">
      <c r="B196" s="278"/>
      <c r="IS196"/>
      <c r="IT196"/>
      <c r="IU196"/>
      <c r="IV196"/>
    </row>
    <row r="197" spans="2:256" s="276" customFormat="1" ht="14.25">
      <c r="B197" s="278"/>
      <c r="IS197"/>
      <c r="IT197"/>
      <c r="IU197"/>
      <c r="IV197"/>
    </row>
    <row r="198" spans="2:256" s="276" customFormat="1" ht="14.25">
      <c r="B198" s="278"/>
      <c r="IS198"/>
      <c r="IT198"/>
      <c r="IU198"/>
      <c r="IV198"/>
    </row>
    <row r="199" spans="2:256" s="276" customFormat="1" ht="14.25">
      <c r="B199" s="278"/>
      <c r="IS199"/>
      <c r="IT199"/>
      <c r="IU199"/>
      <c r="IV199"/>
    </row>
    <row r="200" spans="2:256" s="276" customFormat="1" ht="14.25">
      <c r="B200" s="278"/>
      <c r="IS200"/>
      <c r="IT200"/>
      <c r="IU200"/>
      <c r="IV200"/>
    </row>
    <row r="201" spans="2:256" s="276" customFormat="1" ht="14.25">
      <c r="B201" s="278"/>
      <c r="IS201"/>
      <c r="IT201"/>
      <c r="IU201"/>
      <c r="IV201"/>
    </row>
    <row r="202" spans="2:256" s="276" customFormat="1" ht="14.25">
      <c r="B202" s="278"/>
      <c r="IS202"/>
      <c r="IT202"/>
      <c r="IU202"/>
      <c r="IV202"/>
    </row>
    <row r="203" spans="2:256" s="276" customFormat="1" ht="14.25">
      <c r="B203" s="278"/>
      <c r="IS203"/>
      <c r="IT203"/>
      <c r="IU203"/>
      <c r="IV203"/>
    </row>
    <row r="204" spans="2:256" s="276" customFormat="1" ht="14.25">
      <c r="B204" s="278"/>
      <c r="IS204"/>
      <c r="IT204"/>
      <c r="IU204"/>
      <c r="IV204"/>
    </row>
    <row r="205" spans="2:256" s="276" customFormat="1" ht="14.25">
      <c r="B205" s="278"/>
      <c r="IS205"/>
      <c r="IT205"/>
      <c r="IU205"/>
      <c r="IV205"/>
    </row>
    <row r="206" spans="2:256" s="276" customFormat="1" ht="14.25">
      <c r="B206" s="278"/>
      <c r="IS206"/>
      <c r="IT206"/>
      <c r="IU206"/>
      <c r="IV206"/>
    </row>
    <row r="207" spans="2:256" s="276" customFormat="1" ht="14.25">
      <c r="B207" s="278"/>
      <c r="IS207"/>
      <c r="IT207"/>
      <c r="IU207"/>
      <c r="IV207"/>
    </row>
    <row r="208" spans="2:256" s="276" customFormat="1" ht="14.25">
      <c r="B208" s="278"/>
      <c r="IS208"/>
      <c r="IT208"/>
      <c r="IU208"/>
      <c r="IV208"/>
    </row>
    <row r="209" spans="2:256" s="276" customFormat="1" ht="14.25">
      <c r="B209" s="278"/>
      <c r="IS209"/>
      <c r="IT209"/>
      <c r="IU209"/>
      <c r="IV209"/>
    </row>
    <row r="210" spans="2:256" s="276" customFormat="1" ht="14.25">
      <c r="B210" s="278"/>
      <c r="IS210"/>
      <c r="IT210"/>
      <c r="IU210"/>
      <c r="IV210"/>
    </row>
    <row r="211" spans="2:256" s="276" customFormat="1" ht="14.25">
      <c r="B211" s="278"/>
      <c r="IS211"/>
      <c r="IT211"/>
      <c r="IU211"/>
      <c r="IV211"/>
    </row>
    <row r="212" spans="2:256" s="276" customFormat="1" ht="14.25">
      <c r="B212" s="278"/>
      <c r="IS212"/>
      <c r="IT212"/>
      <c r="IU212"/>
      <c r="IV212"/>
    </row>
    <row r="213" spans="2:256" s="276" customFormat="1" ht="14.25">
      <c r="B213" s="278"/>
      <c r="IS213"/>
      <c r="IT213"/>
      <c r="IU213"/>
      <c r="IV213"/>
    </row>
    <row r="214" spans="2:256" s="276" customFormat="1" ht="14.25">
      <c r="B214" s="278"/>
      <c r="IS214"/>
      <c r="IT214"/>
      <c r="IU214"/>
      <c r="IV214"/>
    </row>
    <row r="215" spans="2:256" s="276" customFormat="1" ht="14.25">
      <c r="B215" s="278"/>
      <c r="IS215"/>
      <c r="IT215"/>
      <c r="IU215"/>
      <c r="IV215"/>
    </row>
    <row r="216" spans="2:256" s="276" customFormat="1" ht="14.25">
      <c r="B216" s="278"/>
      <c r="IS216"/>
      <c r="IT216"/>
      <c r="IU216"/>
      <c r="IV216"/>
    </row>
    <row r="217" spans="2:256" s="276" customFormat="1" ht="14.25">
      <c r="B217" s="278"/>
      <c r="IS217"/>
      <c r="IT217"/>
      <c r="IU217"/>
      <c r="IV217"/>
    </row>
    <row r="218" spans="2:256" s="276" customFormat="1" ht="14.25">
      <c r="B218" s="278"/>
      <c r="IS218"/>
      <c r="IT218"/>
      <c r="IU218"/>
      <c r="IV218"/>
    </row>
    <row r="219" spans="2:256" s="276" customFormat="1" ht="14.25">
      <c r="B219" s="278"/>
      <c r="IS219"/>
      <c r="IT219"/>
      <c r="IU219"/>
      <c r="IV219"/>
    </row>
    <row r="220" spans="2:256" s="276" customFormat="1" ht="14.25">
      <c r="B220" s="278"/>
      <c r="IS220"/>
      <c r="IT220"/>
      <c r="IU220"/>
      <c r="IV220"/>
    </row>
    <row r="221" spans="2:256" s="276" customFormat="1" ht="14.25">
      <c r="B221" s="278"/>
      <c r="IS221"/>
      <c r="IT221"/>
      <c r="IU221"/>
      <c r="IV221"/>
    </row>
    <row r="222" spans="2:256" s="276" customFormat="1" ht="14.25">
      <c r="B222" s="278"/>
      <c r="IS222"/>
      <c r="IT222"/>
      <c r="IU222"/>
      <c r="IV222"/>
    </row>
    <row r="223" spans="2:256" s="276" customFormat="1" ht="14.25">
      <c r="B223" s="278"/>
      <c r="IS223"/>
      <c r="IT223"/>
      <c r="IU223"/>
      <c r="IV223"/>
    </row>
    <row r="224" spans="2:256" s="276" customFormat="1" ht="14.25">
      <c r="B224" s="278"/>
      <c r="IS224"/>
      <c r="IT224"/>
      <c r="IU224"/>
      <c r="IV224"/>
    </row>
    <row r="225" spans="2:256" s="276" customFormat="1" ht="14.25">
      <c r="B225" s="278"/>
      <c r="IS225"/>
      <c r="IT225"/>
      <c r="IU225"/>
      <c r="IV225"/>
    </row>
    <row r="226" spans="2:256" s="276" customFormat="1" ht="14.25">
      <c r="B226" s="278"/>
      <c r="IS226"/>
      <c r="IT226"/>
      <c r="IU226"/>
      <c r="IV226"/>
    </row>
    <row r="227" spans="2:256" s="276" customFormat="1" ht="14.25">
      <c r="B227" s="278"/>
      <c r="IS227"/>
      <c r="IT227"/>
      <c r="IU227"/>
      <c r="IV227"/>
    </row>
    <row r="228" spans="2:256" s="276" customFormat="1" ht="14.25">
      <c r="B228" s="278"/>
      <c r="IS228"/>
      <c r="IT228"/>
      <c r="IU228"/>
      <c r="IV228"/>
    </row>
    <row r="229" spans="2:256" s="276" customFormat="1" ht="14.25">
      <c r="B229" s="278"/>
      <c r="IS229"/>
      <c r="IT229"/>
      <c r="IU229"/>
      <c r="IV229"/>
    </row>
    <row r="230" spans="2:256" s="276" customFormat="1" ht="14.25">
      <c r="B230" s="278"/>
      <c r="IS230"/>
      <c r="IT230"/>
      <c r="IU230"/>
      <c r="IV230"/>
    </row>
    <row r="231" spans="2:256" s="276" customFormat="1" ht="14.25">
      <c r="B231" s="278"/>
      <c r="IS231"/>
      <c r="IT231"/>
      <c r="IU231"/>
      <c r="IV231"/>
    </row>
    <row r="232" spans="2:256" s="276" customFormat="1" ht="14.25">
      <c r="B232" s="278"/>
      <c r="IS232"/>
      <c r="IT232"/>
      <c r="IU232"/>
      <c r="IV232"/>
    </row>
    <row r="233" spans="2:256" s="276" customFormat="1" ht="14.25">
      <c r="B233" s="278"/>
      <c r="IS233"/>
      <c r="IT233"/>
      <c r="IU233"/>
      <c r="IV233"/>
    </row>
    <row r="234" spans="2:256" s="276" customFormat="1" ht="14.25">
      <c r="B234" s="278"/>
      <c r="IS234"/>
      <c r="IT234"/>
      <c r="IU234"/>
      <c r="IV234"/>
    </row>
    <row r="235" spans="2:256" s="276" customFormat="1" ht="14.25">
      <c r="B235" s="278"/>
      <c r="IS235"/>
      <c r="IT235"/>
      <c r="IU235"/>
      <c r="IV235"/>
    </row>
    <row r="236" spans="2:256" s="276" customFormat="1" ht="14.25">
      <c r="B236" s="278"/>
      <c r="IS236"/>
      <c r="IT236"/>
      <c r="IU236"/>
      <c r="IV236"/>
    </row>
    <row r="237" spans="2:256" s="276" customFormat="1" ht="14.25">
      <c r="B237" s="278"/>
      <c r="IS237"/>
      <c r="IT237"/>
      <c r="IU237"/>
      <c r="IV237"/>
    </row>
    <row r="238" spans="2:256" s="276" customFormat="1" ht="14.25">
      <c r="B238" s="278"/>
      <c r="IS238"/>
      <c r="IT238"/>
      <c r="IU238"/>
      <c r="IV238"/>
    </row>
    <row r="239" spans="2:256" s="276" customFormat="1" ht="14.25">
      <c r="B239" s="278"/>
      <c r="IS239"/>
      <c r="IT239"/>
      <c r="IU239"/>
      <c r="IV239"/>
    </row>
    <row r="240" spans="2:256" s="276" customFormat="1" ht="14.25">
      <c r="B240" s="278"/>
      <c r="IS240"/>
      <c r="IT240"/>
      <c r="IU240"/>
      <c r="IV240"/>
    </row>
    <row r="241" spans="2:256" s="276" customFormat="1" ht="14.25">
      <c r="B241" s="278"/>
      <c r="IS241"/>
      <c r="IT241"/>
      <c r="IU241"/>
      <c r="IV241"/>
    </row>
    <row r="242" spans="2:256" s="276" customFormat="1" ht="14.25">
      <c r="B242" s="278"/>
      <c r="IS242"/>
      <c r="IT242"/>
      <c r="IU242"/>
      <c r="IV242"/>
    </row>
    <row r="243" spans="2:256" s="276" customFormat="1" ht="14.25">
      <c r="B243" s="278"/>
      <c r="IS243"/>
      <c r="IT243"/>
      <c r="IU243"/>
      <c r="IV243"/>
    </row>
    <row r="244" spans="2:256" s="276" customFormat="1" ht="14.25">
      <c r="B244" s="278"/>
      <c r="IS244"/>
      <c r="IT244"/>
      <c r="IU244"/>
      <c r="IV244"/>
    </row>
    <row r="245" spans="2:256" s="276" customFormat="1" ht="14.25">
      <c r="B245" s="278"/>
      <c r="IS245"/>
      <c r="IT245"/>
      <c r="IU245"/>
      <c r="IV245"/>
    </row>
    <row r="246" spans="2:256" s="276" customFormat="1" ht="14.25">
      <c r="B246" s="278"/>
      <c r="IS246"/>
      <c r="IT246"/>
      <c r="IU246"/>
      <c r="IV246"/>
    </row>
    <row r="247" spans="2:256" s="276" customFormat="1" ht="14.25">
      <c r="B247" s="278"/>
      <c r="IS247"/>
      <c r="IT247"/>
      <c r="IU247"/>
      <c r="IV247"/>
    </row>
    <row r="248" spans="2:256" s="276" customFormat="1" ht="14.25">
      <c r="B248" s="278"/>
      <c r="IS248"/>
      <c r="IT248"/>
      <c r="IU248"/>
      <c r="IV248"/>
    </row>
    <row r="249" spans="2:256" s="276" customFormat="1" ht="14.25">
      <c r="B249" s="278"/>
      <c r="IS249"/>
      <c r="IT249"/>
      <c r="IU249"/>
      <c r="IV249"/>
    </row>
    <row r="250" spans="2:256" s="276" customFormat="1" ht="14.25">
      <c r="B250" s="278"/>
      <c r="IS250"/>
      <c r="IT250"/>
      <c r="IU250"/>
      <c r="IV250"/>
    </row>
    <row r="251" spans="2:256" s="276" customFormat="1" ht="14.25">
      <c r="B251" s="278"/>
      <c r="IS251"/>
      <c r="IT251"/>
      <c r="IU251"/>
      <c r="IV251"/>
    </row>
    <row r="252" spans="2:256" s="276" customFormat="1" ht="14.25">
      <c r="B252" s="278"/>
      <c r="IS252"/>
      <c r="IT252"/>
      <c r="IU252"/>
      <c r="IV252"/>
    </row>
    <row r="253" spans="2:256" s="276" customFormat="1" ht="14.25">
      <c r="B253" s="278"/>
      <c r="IS253"/>
      <c r="IT253"/>
      <c r="IU253"/>
      <c r="IV253"/>
    </row>
    <row r="254" spans="2:256" s="276" customFormat="1" ht="14.25">
      <c r="B254" s="278"/>
      <c r="IS254"/>
      <c r="IT254"/>
      <c r="IU254"/>
      <c r="IV254"/>
    </row>
    <row r="255" spans="2:256" s="276" customFormat="1" ht="14.25">
      <c r="B255" s="278"/>
      <c r="IS255"/>
      <c r="IT255"/>
      <c r="IU255"/>
      <c r="IV255"/>
    </row>
    <row r="256" spans="2:256" s="276" customFormat="1" ht="14.25">
      <c r="B256" s="278"/>
      <c r="IS256"/>
      <c r="IT256"/>
      <c r="IU256"/>
      <c r="IV256"/>
    </row>
    <row r="257" spans="2:256" s="276" customFormat="1" ht="14.25">
      <c r="B257" s="278"/>
      <c r="IS257"/>
      <c r="IT257"/>
      <c r="IU257"/>
      <c r="IV257"/>
    </row>
    <row r="258" spans="2:256" s="276" customFormat="1" ht="14.25">
      <c r="B258" s="278"/>
      <c r="IS258"/>
      <c r="IT258"/>
      <c r="IU258"/>
      <c r="IV258"/>
    </row>
    <row r="259" spans="2:256" s="276" customFormat="1" ht="14.25">
      <c r="B259" s="278"/>
      <c r="IS259"/>
      <c r="IT259"/>
      <c r="IU259"/>
      <c r="IV259"/>
    </row>
    <row r="260" spans="2:256" s="276" customFormat="1" ht="14.25">
      <c r="B260" s="278"/>
      <c r="IS260"/>
      <c r="IT260"/>
      <c r="IU260"/>
      <c r="IV260"/>
    </row>
    <row r="261" spans="2:256" s="276" customFormat="1" ht="14.25">
      <c r="B261" s="278"/>
      <c r="IS261"/>
      <c r="IT261"/>
      <c r="IU261"/>
      <c r="IV261"/>
    </row>
    <row r="262" spans="2:256" s="276" customFormat="1" ht="14.25">
      <c r="B262" s="278"/>
      <c r="IS262"/>
      <c r="IT262"/>
      <c r="IU262"/>
      <c r="IV262"/>
    </row>
    <row r="263" spans="2:256" s="276" customFormat="1" ht="14.25">
      <c r="B263" s="278"/>
      <c r="IS263"/>
      <c r="IT263"/>
      <c r="IU263"/>
      <c r="IV263"/>
    </row>
    <row r="264" spans="2:256" s="276" customFormat="1" ht="14.25">
      <c r="B264" s="278"/>
      <c r="IS264"/>
      <c r="IT264"/>
      <c r="IU264"/>
      <c r="IV264"/>
    </row>
    <row r="265" spans="2:256" s="276" customFormat="1" ht="14.25">
      <c r="B265" s="278"/>
      <c r="IS265"/>
      <c r="IT265"/>
      <c r="IU265"/>
      <c r="IV265"/>
    </row>
    <row r="266" spans="2:256" s="276" customFormat="1" ht="14.25">
      <c r="B266" s="278"/>
      <c r="IS266"/>
      <c r="IT266"/>
      <c r="IU266"/>
      <c r="IV266"/>
    </row>
    <row r="267" spans="2:256" s="276" customFormat="1" ht="14.25">
      <c r="B267" s="278"/>
      <c r="IS267"/>
      <c r="IT267"/>
      <c r="IU267"/>
      <c r="IV267"/>
    </row>
    <row r="268" spans="2:256" s="276" customFormat="1" ht="14.25">
      <c r="B268" s="278"/>
      <c r="IS268"/>
      <c r="IT268"/>
      <c r="IU268"/>
      <c r="IV268"/>
    </row>
    <row r="269" spans="2:256" s="276" customFormat="1" ht="14.25">
      <c r="B269" s="278"/>
      <c r="IS269"/>
      <c r="IT269"/>
      <c r="IU269"/>
      <c r="IV269"/>
    </row>
    <row r="270" spans="2:256" s="276" customFormat="1" ht="14.25">
      <c r="B270" s="278"/>
      <c r="IS270"/>
      <c r="IT270"/>
      <c r="IU270"/>
      <c r="IV270"/>
    </row>
  </sheetData>
  <sheetProtection/>
  <protectedRanges>
    <protectedRange sqref="B8:B13" name="区域2"/>
  </protectedRanges>
  <mergeCells count="1">
    <mergeCell ref="A2:B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</sheetPr>
  <dimension ref="A1:E256"/>
  <sheetViews>
    <sheetView showGridLines="0" showZeros="0" workbookViewId="0" topLeftCell="A1">
      <pane xSplit="1" ySplit="4" topLeftCell="B5" activePane="bottomRight" state="frozen"/>
      <selection pane="bottomRight" activeCell="A3" sqref="A3"/>
    </sheetView>
  </sheetViews>
  <sheetFormatPr defaultColWidth="9.00390625" defaultRowHeight="21.75" customHeight="1"/>
  <cols>
    <col min="1" max="1" width="27.875" style="1" customWidth="1"/>
    <col min="2" max="2" width="14.25390625" style="6" customWidth="1"/>
    <col min="3" max="3" width="13.50390625" style="6" customWidth="1"/>
    <col min="4" max="4" width="17.00390625" style="6" customWidth="1"/>
    <col min="5" max="5" width="15.375" style="1" customWidth="1"/>
    <col min="6" max="16384" width="9.00390625" style="1" customWidth="1"/>
  </cols>
  <sheetData>
    <row r="1" spans="1:4" s="1" customFormat="1" ht="21.75" customHeight="1">
      <c r="A1" s="1" t="s">
        <v>1177</v>
      </c>
      <c r="B1" s="6"/>
      <c r="C1" s="6"/>
      <c r="D1" s="6"/>
    </row>
    <row r="2" spans="1:5" s="271" customFormat="1" ht="20.25">
      <c r="A2" s="8" t="s">
        <v>1178</v>
      </c>
      <c r="B2" s="8"/>
      <c r="C2" s="8"/>
      <c r="D2" s="8"/>
      <c r="E2" s="8"/>
    </row>
    <row r="3" spans="2:5" s="3" customFormat="1" ht="18" customHeight="1">
      <c r="B3" s="272"/>
      <c r="C3" s="272"/>
      <c r="E3" s="272" t="s">
        <v>2</v>
      </c>
    </row>
    <row r="4" spans="1:5" s="4" customFormat="1" ht="21.75" customHeight="1">
      <c r="A4" s="10" t="s">
        <v>1179</v>
      </c>
      <c r="B4" s="11" t="s">
        <v>81</v>
      </c>
      <c r="C4" s="273" t="s">
        <v>1180</v>
      </c>
      <c r="D4" s="273" t="s">
        <v>1181</v>
      </c>
      <c r="E4" s="273" t="s">
        <v>1182</v>
      </c>
    </row>
    <row r="5" spans="1:5" s="5" customFormat="1" ht="19.5" customHeight="1">
      <c r="A5" s="274" t="s">
        <v>1183</v>
      </c>
      <c r="B5" s="13">
        <f>SUM(C5:E5)</f>
        <v>11381</v>
      </c>
      <c r="C5" s="13">
        <v>4113</v>
      </c>
      <c r="D5" s="13">
        <v>7240</v>
      </c>
      <c r="E5" s="13">
        <v>28</v>
      </c>
    </row>
    <row r="6" spans="1:5" s="7" customFormat="1" ht="19.5" customHeight="1">
      <c r="A6" s="275"/>
      <c r="B6" s="13"/>
      <c r="C6" s="13"/>
      <c r="D6" s="13"/>
      <c r="E6" s="13"/>
    </row>
    <row r="7" spans="1:5" s="6" customFormat="1" ht="19.5" customHeight="1">
      <c r="A7" s="14" t="s">
        <v>73</v>
      </c>
      <c r="B7" s="15">
        <f>SUM(B5:B5)</f>
        <v>11381</v>
      </c>
      <c r="C7" s="15">
        <f>SUM(C5:C5)</f>
        <v>4113</v>
      </c>
      <c r="D7" s="15">
        <f>SUM(D5:D5)</f>
        <v>7240</v>
      </c>
      <c r="E7" s="15">
        <f>SUM(E5:E5)</f>
        <v>28</v>
      </c>
    </row>
    <row r="8" s="7" customFormat="1" ht="21.75" customHeight="1"/>
    <row r="9" spans="2:4" s="7" customFormat="1" ht="21.75" customHeight="1">
      <c r="B9" s="16"/>
      <c r="D9" s="16"/>
    </row>
    <row r="10" s="7" customFormat="1" ht="21.75" customHeight="1">
      <c r="D10" s="16"/>
    </row>
    <row r="11" s="7" customFormat="1" ht="21.75" customHeight="1">
      <c r="D11" s="16"/>
    </row>
    <row r="12" spans="2:4" s="1" customFormat="1" ht="21.75" customHeight="1">
      <c r="B12" s="6"/>
      <c r="C12" s="6"/>
      <c r="D12" s="6"/>
    </row>
    <row r="13" spans="2:4" s="1" customFormat="1" ht="21.75" customHeight="1">
      <c r="B13" s="6"/>
      <c r="C13" s="6"/>
      <c r="D13" s="6"/>
    </row>
    <row r="14" spans="2:4" s="1" customFormat="1" ht="21.75" customHeight="1">
      <c r="B14" s="6"/>
      <c r="C14" s="6"/>
      <c r="D14" s="6"/>
    </row>
    <row r="15" spans="2:4" s="1" customFormat="1" ht="21.75" customHeight="1">
      <c r="B15" s="6"/>
      <c r="C15" s="6"/>
      <c r="D15" s="6"/>
    </row>
    <row r="16" spans="2:4" s="1" customFormat="1" ht="21.75" customHeight="1">
      <c r="B16" s="6"/>
      <c r="C16" s="6"/>
      <c r="D16" s="6"/>
    </row>
    <row r="17" spans="2:4" s="1" customFormat="1" ht="21.75" customHeight="1">
      <c r="B17" s="6"/>
      <c r="C17" s="6"/>
      <c r="D17" s="6"/>
    </row>
    <row r="18" spans="2:4" s="1" customFormat="1" ht="21.75" customHeight="1">
      <c r="B18" s="6"/>
      <c r="C18" s="6"/>
      <c r="D18" s="6"/>
    </row>
    <row r="19" spans="2:4" s="1" customFormat="1" ht="21.75" customHeight="1">
      <c r="B19" s="6"/>
      <c r="C19" s="6"/>
      <c r="D19" s="6"/>
    </row>
    <row r="20" spans="2:4" s="1" customFormat="1" ht="21.75" customHeight="1">
      <c r="B20" s="6"/>
      <c r="C20" s="6"/>
      <c r="D20" s="6"/>
    </row>
    <row r="21" spans="2:4" s="1" customFormat="1" ht="21.75" customHeight="1">
      <c r="B21" s="6"/>
      <c r="C21" s="6"/>
      <c r="D21" s="6"/>
    </row>
    <row r="22" spans="2:4" s="1" customFormat="1" ht="21.75" customHeight="1">
      <c r="B22" s="6"/>
      <c r="C22" s="6"/>
      <c r="D22" s="6"/>
    </row>
    <row r="23" spans="2:4" s="1" customFormat="1" ht="21.75" customHeight="1">
      <c r="B23" s="6"/>
      <c r="C23" s="6"/>
      <c r="D23" s="6"/>
    </row>
    <row r="24" spans="2:4" s="1" customFormat="1" ht="21.75" customHeight="1">
      <c r="B24" s="6"/>
      <c r="C24" s="6"/>
      <c r="D24" s="6"/>
    </row>
    <row r="25" spans="2:4" s="1" customFormat="1" ht="21.75" customHeight="1">
      <c r="B25" s="6"/>
      <c r="C25" s="6"/>
      <c r="D25" s="6"/>
    </row>
    <row r="26" spans="2:4" s="1" customFormat="1" ht="21.75" customHeight="1">
      <c r="B26" s="6"/>
      <c r="C26" s="6"/>
      <c r="D26" s="6"/>
    </row>
    <row r="27" spans="2:4" s="1" customFormat="1" ht="21.75" customHeight="1">
      <c r="B27" s="6"/>
      <c r="C27" s="6"/>
      <c r="D27" s="6"/>
    </row>
    <row r="28" spans="2:4" s="1" customFormat="1" ht="21.75" customHeight="1">
      <c r="B28" s="6"/>
      <c r="C28" s="6"/>
      <c r="D28" s="6"/>
    </row>
    <row r="29" spans="2:4" s="1" customFormat="1" ht="21.75" customHeight="1">
      <c r="B29" s="6"/>
      <c r="C29" s="6"/>
      <c r="D29" s="6"/>
    </row>
    <row r="30" spans="2:4" s="1" customFormat="1" ht="21.75" customHeight="1">
      <c r="B30" s="6"/>
      <c r="C30" s="6"/>
      <c r="D30" s="6"/>
    </row>
    <row r="31" spans="2:4" s="1" customFormat="1" ht="21.75" customHeight="1">
      <c r="B31" s="6"/>
      <c r="C31" s="6"/>
      <c r="D31" s="6"/>
    </row>
    <row r="32" spans="2:4" s="1" customFormat="1" ht="21.75" customHeight="1">
      <c r="B32" s="6"/>
      <c r="C32" s="6"/>
      <c r="D32" s="6"/>
    </row>
    <row r="33" spans="2:4" s="1" customFormat="1" ht="21.75" customHeight="1">
      <c r="B33" s="6"/>
      <c r="C33" s="6"/>
      <c r="D33" s="6"/>
    </row>
    <row r="34" spans="2:4" s="1" customFormat="1" ht="21.75" customHeight="1">
      <c r="B34" s="6"/>
      <c r="C34" s="6"/>
      <c r="D34" s="6"/>
    </row>
    <row r="35" spans="2:4" s="1" customFormat="1" ht="21.75" customHeight="1">
      <c r="B35" s="6"/>
      <c r="C35" s="6"/>
      <c r="D35" s="6"/>
    </row>
    <row r="36" spans="2:4" s="1" customFormat="1" ht="21.75" customHeight="1">
      <c r="B36" s="6"/>
      <c r="C36" s="6"/>
      <c r="D36" s="6"/>
    </row>
    <row r="37" spans="2:4" s="1" customFormat="1" ht="21.75" customHeight="1">
      <c r="B37" s="6"/>
      <c r="C37" s="6"/>
      <c r="D37" s="6"/>
    </row>
    <row r="38" spans="2:4" s="1" customFormat="1" ht="21.75" customHeight="1">
      <c r="B38" s="6"/>
      <c r="C38" s="6"/>
      <c r="D38" s="6"/>
    </row>
    <row r="39" spans="2:4" s="1" customFormat="1" ht="21.75" customHeight="1">
      <c r="B39" s="6"/>
      <c r="C39" s="6"/>
      <c r="D39" s="6"/>
    </row>
    <row r="40" spans="2:4" s="1" customFormat="1" ht="21.75" customHeight="1">
      <c r="B40" s="6"/>
      <c r="C40" s="6"/>
      <c r="D40" s="6"/>
    </row>
    <row r="41" spans="2:4" s="1" customFormat="1" ht="21.75" customHeight="1">
      <c r="B41" s="6"/>
      <c r="C41" s="6"/>
      <c r="D41" s="6"/>
    </row>
    <row r="42" spans="2:4" s="1" customFormat="1" ht="21.75" customHeight="1">
      <c r="B42" s="6"/>
      <c r="C42" s="6"/>
      <c r="D42" s="6"/>
    </row>
    <row r="43" spans="2:4" s="1" customFormat="1" ht="21.75" customHeight="1">
      <c r="B43" s="6"/>
      <c r="C43" s="6"/>
      <c r="D43" s="6"/>
    </row>
    <row r="44" spans="2:4" s="1" customFormat="1" ht="21.75" customHeight="1">
      <c r="B44" s="6"/>
      <c r="C44" s="6"/>
      <c r="D44" s="6"/>
    </row>
    <row r="45" spans="2:4" s="1" customFormat="1" ht="21.75" customHeight="1">
      <c r="B45" s="6"/>
      <c r="C45" s="6"/>
      <c r="D45" s="6"/>
    </row>
    <row r="46" spans="2:4" s="1" customFormat="1" ht="21.75" customHeight="1">
      <c r="B46" s="6"/>
      <c r="C46" s="6"/>
      <c r="D46" s="6"/>
    </row>
    <row r="47" spans="2:4" s="1" customFormat="1" ht="21.75" customHeight="1">
      <c r="B47" s="6"/>
      <c r="C47" s="6"/>
      <c r="D47" s="6"/>
    </row>
    <row r="48" spans="2:4" s="1" customFormat="1" ht="21.75" customHeight="1">
      <c r="B48" s="6"/>
      <c r="C48" s="6"/>
      <c r="D48" s="6"/>
    </row>
    <row r="49" spans="2:4" s="1" customFormat="1" ht="21.75" customHeight="1">
      <c r="B49" s="6"/>
      <c r="C49" s="6"/>
      <c r="D49" s="6"/>
    </row>
    <row r="50" spans="2:4" s="1" customFormat="1" ht="21.75" customHeight="1">
      <c r="B50" s="6"/>
      <c r="C50" s="6"/>
      <c r="D50" s="6"/>
    </row>
    <row r="51" spans="2:4" s="1" customFormat="1" ht="21.75" customHeight="1">
      <c r="B51" s="6"/>
      <c r="C51" s="6"/>
      <c r="D51" s="6"/>
    </row>
    <row r="52" spans="2:4" s="1" customFormat="1" ht="21.75" customHeight="1">
      <c r="B52" s="6"/>
      <c r="C52" s="6"/>
      <c r="D52" s="6"/>
    </row>
    <row r="53" spans="2:4" s="1" customFormat="1" ht="21.75" customHeight="1">
      <c r="B53" s="6"/>
      <c r="C53" s="6"/>
      <c r="D53" s="6"/>
    </row>
    <row r="54" spans="2:4" s="1" customFormat="1" ht="21.75" customHeight="1">
      <c r="B54" s="6"/>
      <c r="C54" s="6"/>
      <c r="D54" s="6"/>
    </row>
    <row r="55" spans="2:4" s="1" customFormat="1" ht="21.75" customHeight="1">
      <c r="B55" s="6"/>
      <c r="C55" s="6"/>
      <c r="D55" s="6"/>
    </row>
    <row r="56" spans="2:4" s="1" customFormat="1" ht="21.75" customHeight="1">
      <c r="B56" s="6"/>
      <c r="C56" s="6"/>
      <c r="D56" s="6"/>
    </row>
    <row r="57" spans="2:4" s="1" customFormat="1" ht="21.75" customHeight="1">
      <c r="B57" s="6"/>
      <c r="C57" s="6"/>
      <c r="D57" s="6"/>
    </row>
    <row r="58" spans="2:4" s="1" customFormat="1" ht="21.75" customHeight="1">
      <c r="B58" s="6"/>
      <c r="C58" s="6"/>
      <c r="D58" s="6"/>
    </row>
    <row r="59" spans="2:4" s="1" customFormat="1" ht="21.75" customHeight="1">
      <c r="B59" s="6"/>
      <c r="C59" s="6"/>
      <c r="D59" s="6"/>
    </row>
    <row r="60" spans="2:4" s="1" customFormat="1" ht="21.75" customHeight="1">
      <c r="B60" s="6"/>
      <c r="C60" s="6"/>
      <c r="D60" s="6"/>
    </row>
    <row r="61" spans="2:4" s="1" customFormat="1" ht="21.75" customHeight="1">
      <c r="B61" s="6"/>
      <c r="C61" s="6"/>
      <c r="D61" s="6"/>
    </row>
    <row r="62" spans="2:4" s="1" customFormat="1" ht="21.75" customHeight="1">
      <c r="B62" s="6"/>
      <c r="C62" s="6"/>
      <c r="D62" s="6"/>
    </row>
    <row r="63" spans="2:4" s="1" customFormat="1" ht="21.75" customHeight="1">
      <c r="B63" s="6"/>
      <c r="C63" s="6"/>
      <c r="D63" s="6"/>
    </row>
    <row r="64" spans="2:4" s="1" customFormat="1" ht="21.75" customHeight="1">
      <c r="B64" s="6"/>
      <c r="C64" s="6"/>
      <c r="D64" s="6"/>
    </row>
    <row r="65" spans="2:4" s="1" customFormat="1" ht="21.75" customHeight="1">
      <c r="B65" s="6"/>
      <c r="C65" s="6"/>
      <c r="D65" s="6"/>
    </row>
    <row r="66" spans="2:4" s="1" customFormat="1" ht="21.75" customHeight="1">
      <c r="B66" s="6"/>
      <c r="C66" s="6"/>
      <c r="D66" s="6"/>
    </row>
    <row r="67" spans="2:4" s="1" customFormat="1" ht="21.75" customHeight="1">
      <c r="B67" s="6"/>
      <c r="C67" s="6"/>
      <c r="D67" s="6"/>
    </row>
    <row r="68" spans="2:4" s="1" customFormat="1" ht="21.75" customHeight="1">
      <c r="B68" s="6"/>
      <c r="C68" s="6"/>
      <c r="D68" s="6"/>
    </row>
    <row r="69" spans="2:4" s="1" customFormat="1" ht="21.75" customHeight="1">
      <c r="B69" s="6"/>
      <c r="C69" s="6"/>
      <c r="D69" s="6"/>
    </row>
    <row r="70" spans="2:4" s="1" customFormat="1" ht="21.75" customHeight="1">
      <c r="B70" s="6"/>
      <c r="C70" s="6"/>
      <c r="D70" s="6"/>
    </row>
    <row r="71" spans="2:4" s="1" customFormat="1" ht="21.75" customHeight="1">
      <c r="B71" s="6"/>
      <c r="C71" s="6"/>
      <c r="D71" s="6"/>
    </row>
    <row r="72" spans="2:4" s="1" customFormat="1" ht="21.75" customHeight="1">
      <c r="B72" s="6"/>
      <c r="C72" s="6"/>
      <c r="D72" s="6"/>
    </row>
    <row r="73" spans="2:4" s="1" customFormat="1" ht="21.75" customHeight="1">
      <c r="B73" s="6"/>
      <c r="C73" s="6"/>
      <c r="D73" s="6"/>
    </row>
    <row r="74" spans="2:4" s="1" customFormat="1" ht="21.75" customHeight="1">
      <c r="B74" s="6"/>
      <c r="C74" s="6"/>
      <c r="D74" s="6"/>
    </row>
    <row r="75" spans="2:4" s="1" customFormat="1" ht="21.75" customHeight="1">
      <c r="B75" s="6"/>
      <c r="C75" s="6"/>
      <c r="D75" s="6"/>
    </row>
    <row r="76" spans="2:4" s="1" customFormat="1" ht="21.75" customHeight="1">
      <c r="B76" s="6"/>
      <c r="C76" s="6"/>
      <c r="D76" s="6"/>
    </row>
    <row r="77" spans="2:4" s="1" customFormat="1" ht="21.75" customHeight="1">
      <c r="B77" s="6"/>
      <c r="C77" s="6"/>
      <c r="D77" s="6"/>
    </row>
    <row r="78" spans="2:4" s="1" customFormat="1" ht="21.75" customHeight="1">
      <c r="B78" s="6"/>
      <c r="C78" s="6"/>
      <c r="D78" s="6"/>
    </row>
    <row r="79" spans="2:4" s="1" customFormat="1" ht="21.75" customHeight="1">
      <c r="B79" s="6"/>
      <c r="C79" s="6"/>
      <c r="D79" s="6"/>
    </row>
    <row r="80" spans="2:4" s="1" customFormat="1" ht="21.75" customHeight="1">
      <c r="B80" s="6"/>
      <c r="C80" s="6"/>
      <c r="D80" s="6"/>
    </row>
    <row r="81" spans="2:4" s="1" customFormat="1" ht="21.75" customHeight="1">
      <c r="B81" s="6"/>
      <c r="C81" s="6"/>
      <c r="D81" s="6"/>
    </row>
    <row r="82" spans="2:4" s="1" customFormat="1" ht="21.75" customHeight="1">
      <c r="B82" s="6"/>
      <c r="C82" s="6"/>
      <c r="D82" s="6"/>
    </row>
    <row r="83" spans="2:4" s="1" customFormat="1" ht="21.75" customHeight="1">
      <c r="B83" s="6"/>
      <c r="C83" s="6"/>
      <c r="D83" s="6"/>
    </row>
    <row r="84" spans="2:4" s="1" customFormat="1" ht="21.75" customHeight="1">
      <c r="B84" s="6"/>
      <c r="C84" s="6"/>
      <c r="D84" s="6"/>
    </row>
    <row r="85" spans="2:4" s="1" customFormat="1" ht="21.75" customHeight="1">
      <c r="B85" s="6"/>
      <c r="C85" s="6"/>
      <c r="D85" s="6"/>
    </row>
    <row r="86" spans="2:4" s="1" customFormat="1" ht="21.75" customHeight="1">
      <c r="B86" s="6"/>
      <c r="C86" s="6"/>
      <c r="D86" s="6"/>
    </row>
    <row r="87" spans="2:4" s="1" customFormat="1" ht="21.75" customHeight="1">
      <c r="B87" s="6"/>
      <c r="C87" s="6"/>
      <c r="D87" s="6"/>
    </row>
    <row r="88" spans="2:4" s="1" customFormat="1" ht="21.75" customHeight="1">
      <c r="B88" s="6"/>
      <c r="C88" s="6"/>
      <c r="D88" s="6"/>
    </row>
    <row r="89" spans="2:4" s="1" customFormat="1" ht="21.75" customHeight="1">
      <c r="B89" s="6"/>
      <c r="C89" s="6"/>
      <c r="D89" s="6"/>
    </row>
    <row r="90" spans="2:4" s="1" customFormat="1" ht="21.75" customHeight="1">
      <c r="B90" s="6"/>
      <c r="C90" s="6"/>
      <c r="D90" s="6"/>
    </row>
    <row r="91" spans="2:4" s="1" customFormat="1" ht="21.75" customHeight="1">
      <c r="B91" s="6"/>
      <c r="C91" s="6"/>
      <c r="D91" s="6"/>
    </row>
    <row r="92" spans="2:4" s="1" customFormat="1" ht="21.75" customHeight="1">
      <c r="B92" s="6"/>
      <c r="C92" s="6"/>
      <c r="D92" s="6"/>
    </row>
    <row r="93" spans="2:4" s="1" customFormat="1" ht="21.75" customHeight="1">
      <c r="B93" s="6"/>
      <c r="C93" s="6"/>
      <c r="D93" s="6"/>
    </row>
    <row r="94" spans="2:4" s="1" customFormat="1" ht="21.75" customHeight="1">
      <c r="B94" s="6"/>
      <c r="C94" s="6"/>
      <c r="D94" s="6"/>
    </row>
    <row r="95" spans="2:4" s="1" customFormat="1" ht="21.75" customHeight="1">
      <c r="B95" s="6"/>
      <c r="C95" s="6"/>
      <c r="D95" s="6"/>
    </row>
    <row r="96" spans="2:4" s="1" customFormat="1" ht="21.75" customHeight="1">
      <c r="B96" s="6"/>
      <c r="C96" s="6"/>
      <c r="D96" s="6"/>
    </row>
    <row r="97" spans="2:4" s="1" customFormat="1" ht="21.75" customHeight="1">
      <c r="B97" s="6"/>
      <c r="C97" s="6"/>
      <c r="D97" s="6"/>
    </row>
    <row r="98" spans="2:4" s="1" customFormat="1" ht="21.75" customHeight="1">
      <c r="B98" s="6"/>
      <c r="C98" s="6"/>
      <c r="D98" s="6"/>
    </row>
    <row r="99" spans="2:4" s="1" customFormat="1" ht="21.75" customHeight="1">
      <c r="B99" s="6"/>
      <c r="C99" s="6"/>
      <c r="D99" s="6"/>
    </row>
    <row r="100" spans="2:4" s="1" customFormat="1" ht="21.75" customHeight="1">
      <c r="B100" s="6"/>
      <c r="C100" s="6"/>
      <c r="D100" s="6"/>
    </row>
    <row r="101" spans="2:4" s="1" customFormat="1" ht="21.75" customHeight="1">
      <c r="B101" s="6"/>
      <c r="C101" s="6"/>
      <c r="D101" s="6"/>
    </row>
    <row r="102" spans="2:4" s="1" customFormat="1" ht="21.75" customHeight="1">
      <c r="B102" s="6"/>
      <c r="C102" s="6"/>
      <c r="D102" s="6"/>
    </row>
    <row r="103" spans="2:4" s="1" customFormat="1" ht="21.75" customHeight="1">
      <c r="B103" s="6"/>
      <c r="C103" s="6"/>
      <c r="D103" s="6"/>
    </row>
    <row r="104" spans="2:4" s="1" customFormat="1" ht="21.75" customHeight="1">
      <c r="B104" s="6"/>
      <c r="C104" s="6"/>
      <c r="D104" s="6"/>
    </row>
    <row r="105" spans="2:4" s="1" customFormat="1" ht="21.75" customHeight="1">
      <c r="B105" s="6"/>
      <c r="C105" s="6"/>
      <c r="D105" s="6"/>
    </row>
    <row r="106" spans="2:4" s="1" customFormat="1" ht="21.75" customHeight="1">
      <c r="B106" s="6"/>
      <c r="C106" s="6"/>
      <c r="D106" s="6"/>
    </row>
    <row r="107" spans="2:4" s="1" customFormat="1" ht="21.75" customHeight="1">
      <c r="B107" s="6"/>
      <c r="C107" s="6"/>
      <c r="D107" s="6"/>
    </row>
    <row r="108" spans="2:4" s="1" customFormat="1" ht="21.75" customHeight="1">
      <c r="B108" s="6"/>
      <c r="C108" s="6"/>
      <c r="D108" s="6"/>
    </row>
    <row r="109" spans="2:4" s="1" customFormat="1" ht="21.75" customHeight="1">
      <c r="B109" s="6"/>
      <c r="C109" s="6"/>
      <c r="D109" s="6"/>
    </row>
    <row r="110" spans="2:4" s="1" customFormat="1" ht="21.75" customHeight="1">
      <c r="B110" s="6"/>
      <c r="C110" s="6"/>
      <c r="D110" s="6"/>
    </row>
    <row r="111" spans="2:4" s="1" customFormat="1" ht="21.75" customHeight="1">
      <c r="B111" s="6"/>
      <c r="C111" s="6"/>
      <c r="D111" s="6"/>
    </row>
    <row r="112" spans="2:4" s="1" customFormat="1" ht="21.75" customHeight="1">
      <c r="B112" s="6"/>
      <c r="C112" s="6"/>
      <c r="D112" s="6"/>
    </row>
    <row r="113" spans="2:4" s="1" customFormat="1" ht="21.75" customHeight="1">
      <c r="B113" s="6"/>
      <c r="C113" s="6"/>
      <c r="D113" s="6"/>
    </row>
    <row r="114" spans="2:4" s="1" customFormat="1" ht="21.75" customHeight="1">
      <c r="B114" s="6"/>
      <c r="C114" s="6"/>
      <c r="D114" s="6"/>
    </row>
    <row r="115" spans="2:4" s="1" customFormat="1" ht="21.75" customHeight="1">
      <c r="B115" s="6"/>
      <c r="C115" s="6"/>
      <c r="D115" s="6"/>
    </row>
    <row r="116" spans="2:4" s="1" customFormat="1" ht="21.75" customHeight="1">
      <c r="B116" s="6"/>
      <c r="C116" s="6"/>
      <c r="D116" s="6"/>
    </row>
    <row r="117" spans="2:4" s="1" customFormat="1" ht="21.75" customHeight="1">
      <c r="B117" s="6"/>
      <c r="C117" s="6"/>
      <c r="D117" s="6"/>
    </row>
    <row r="118" spans="2:4" s="1" customFormat="1" ht="21.75" customHeight="1">
      <c r="B118" s="6"/>
      <c r="C118" s="6"/>
      <c r="D118" s="6"/>
    </row>
    <row r="119" spans="2:4" s="1" customFormat="1" ht="21.75" customHeight="1">
      <c r="B119" s="6"/>
      <c r="C119" s="6"/>
      <c r="D119" s="6"/>
    </row>
    <row r="120" spans="2:4" s="1" customFormat="1" ht="21.75" customHeight="1">
      <c r="B120" s="6"/>
      <c r="C120" s="6"/>
      <c r="D120" s="6"/>
    </row>
    <row r="121" spans="2:4" s="1" customFormat="1" ht="21.75" customHeight="1">
      <c r="B121" s="6"/>
      <c r="C121" s="6"/>
      <c r="D121" s="6"/>
    </row>
    <row r="122" spans="2:4" s="1" customFormat="1" ht="21.75" customHeight="1">
      <c r="B122" s="6"/>
      <c r="C122" s="6"/>
      <c r="D122" s="6"/>
    </row>
    <row r="123" spans="2:4" s="1" customFormat="1" ht="21.75" customHeight="1">
      <c r="B123" s="6"/>
      <c r="C123" s="6"/>
      <c r="D123" s="6"/>
    </row>
    <row r="124" spans="2:4" s="1" customFormat="1" ht="21.75" customHeight="1">
      <c r="B124" s="6"/>
      <c r="C124" s="6"/>
      <c r="D124" s="6"/>
    </row>
    <row r="125" spans="2:4" s="1" customFormat="1" ht="21.75" customHeight="1">
      <c r="B125" s="6"/>
      <c r="C125" s="6"/>
      <c r="D125" s="6"/>
    </row>
    <row r="126" spans="2:4" s="1" customFormat="1" ht="21.75" customHeight="1">
      <c r="B126" s="6"/>
      <c r="C126" s="6"/>
      <c r="D126" s="6"/>
    </row>
    <row r="127" spans="2:4" s="1" customFormat="1" ht="21.75" customHeight="1">
      <c r="B127" s="6"/>
      <c r="C127" s="6"/>
      <c r="D127" s="6"/>
    </row>
    <row r="128" spans="2:4" s="1" customFormat="1" ht="21.75" customHeight="1">
      <c r="B128" s="6"/>
      <c r="C128" s="6"/>
      <c r="D128" s="6"/>
    </row>
    <row r="129" spans="2:4" s="1" customFormat="1" ht="21.75" customHeight="1">
      <c r="B129" s="6"/>
      <c r="C129" s="6"/>
      <c r="D129" s="6"/>
    </row>
    <row r="130" spans="2:4" s="1" customFormat="1" ht="21.75" customHeight="1">
      <c r="B130" s="6"/>
      <c r="C130" s="6"/>
      <c r="D130" s="6"/>
    </row>
    <row r="131" spans="2:4" s="1" customFormat="1" ht="21.75" customHeight="1">
      <c r="B131" s="6"/>
      <c r="C131" s="6"/>
      <c r="D131" s="6"/>
    </row>
    <row r="132" spans="2:4" s="1" customFormat="1" ht="21.75" customHeight="1">
      <c r="B132" s="6"/>
      <c r="C132" s="6"/>
      <c r="D132" s="6"/>
    </row>
    <row r="133" spans="2:4" s="1" customFormat="1" ht="21.75" customHeight="1">
      <c r="B133" s="6"/>
      <c r="C133" s="6"/>
      <c r="D133" s="6"/>
    </row>
    <row r="134" spans="2:4" s="1" customFormat="1" ht="21.75" customHeight="1">
      <c r="B134" s="6"/>
      <c r="C134" s="6"/>
      <c r="D134" s="6"/>
    </row>
    <row r="135" spans="2:4" s="1" customFormat="1" ht="21.75" customHeight="1">
      <c r="B135" s="6"/>
      <c r="C135" s="6"/>
      <c r="D135" s="6"/>
    </row>
    <row r="136" spans="2:4" s="1" customFormat="1" ht="21.75" customHeight="1">
      <c r="B136" s="6"/>
      <c r="C136" s="6"/>
      <c r="D136" s="6"/>
    </row>
    <row r="137" spans="2:4" s="1" customFormat="1" ht="21.75" customHeight="1">
      <c r="B137" s="6"/>
      <c r="C137" s="6"/>
      <c r="D137" s="6"/>
    </row>
    <row r="138" spans="2:4" s="1" customFormat="1" ht="21.75" customHeight="1">
      <c r="B138" s="6"/>
      <c r="C138" s="6"/>
      <c r="D138" s="6"/>
    </row>
    <row r="139" spans="2:4" s="1" customFormat="1" ht="21.75" customHeight="1">
      <c r="B139" s="6"/>
      <c r="C139" s="6"/>
      <c r="D139" s="6"/>
    </row>
    <row r="140" spans="2:4" s="1" customFormat="1" ht="21.75" customHeight="1">
      <c r="B140" s="6"/>
      <c r="C140" s="6"/>
      <c r="D140" s="6"/>
    </row>
    <row r="141" spans="2:4" s="1" customFormat="1" ht="21.75" customHeight="1">
      <c r="B141" s="6"/>
      <c r="C141" s="6"/>
      <c r="D141" s="6"/>
    </row>
    <row r="142" spans="2:4" s="1" customFormat="1" ht="21.75" customHeight="1">
      <c r="B142" s="6"/>
      <c r="C142" s="6"/>
      <c r="D142" s="6"/>
    </row>
    <row r="143" spans="2:4" s="1" customFormat="1" ht="21.75" customHeight="1">
      <c r="B143" s="6"/>
      <c r="C143" s="6"/>
      <c r="D143" s="6"/>
    </row>
    <row r="144" spans="2:4" s="1" customFormat="1" ht="21.75" customHeight="1">
      <c r="B144" s="6"/>
      <c r="C144" s="6"/>
      <c r="D144" s="6"/>
    </row>
    <row r="145" spans="2:4" s="1" customFormat="1" ht="21.75" customHeight="1">
      <c r="B145" s="6"/>
      <c r="C145" s="6"/>
      <c r="D145" s="6"/>
    </row>
    <row r="146" spans="2:4" s="1" customFormat="1" ht="21.75" customHeight="1">
      <c r="B146" s="6"/>
      <c r="C146" s="6"/>
      <c r="D146" s="6"/>
    </row>
    <row r="147" spans="2:4" s="1" customFormat="1" ht="21.75" customHeight="1">
      <c r="B147" s="6"/>
      <c r="C147" s="6"/>
      <c r="D147" s="6"/>
    </row>
    <row r="148" spans="2:4" s="1" customFormat="1" ht="21.75" customHeight="1">
      <c r="B148" s="6"/>
      <c r="C148" s="6"/>
      <c r="D148" s="6"/>
    </row>
    <row r="149" spans="2:4" s="1" customFormat="1" ht="21.75" customHeight="1">
      <c r="B149" s="6"/>
      <c r="C149" s="6"/>
      <c r="D149" s="6"/>
    </row>
    <row r="150" spans="2:4" s="1" customFormat="1" ht="21.75" customHeight="1">
      <c r="B150" s="6"/>
      <c r="C150" s="6"/>
      <c r="D150" s="6"/>
    </row>
    <row r="151" spans="2:4" s="1" customFormat="1" ht="21.75" customHeight="1">
      <c r="B151" s="6"/>
      <c r="C151" s="6"/>
      <c r="D151" s="6"/>
    </row>
    <row r="152" spans="2:4" s="1" customFormat="1" ht="21.75" customHeight="1">
      <c r="B152" s="6"/>
      <c r="C152" s="6"/>
      <c r="D152" s="6"/>
    </row>
    <row r="153" spans="2:4" s="1" customFormat="1" ht="21.75" customHeight="1">
      <c r="B153" s="6"/>
      <c r="C153" s="6"/>
      <c r="D153" s="6"/>
    </row>
    <row r="154" spans="2:4" s="1" customFormat="1" ht="21.75" customHeight="1">
      <c r="B154" s="6"/>
      <c r="C154" s="6"/>
      <c r="D154" s="6"/>
    </row>
    <row r="155" spans="2:4" s="1" customFormat="1" ht="21.75" customHeight="1">
      <c r="B155" s="6"/>
      <c r="C155" s="6"/>
      <c r="D155" s="6"/>
    </row>
    <row r="156" spans="2:4" s="1" customFormat="1" ht="21.75" customHeight="1">
      <c r="B156" s="6"/>
      <c r="C156" s="6"/>
      <c r="D156" s="6"/>
    </row>
    <row r="157" spans="2:4" s="1" customFormat="1" ht="21.75" customHeight="1">
      <c r="B157" s="6"/>
      <c r="C157" s="6"/>
      <c r="D157" s="6"/>
    </row>
    <row r="158" spans="2:4" s="1" customFormat="1" ht="21.75" customHeight="1">
      <c r="B158" s="6"/>
      <c r="C158" s="6"/>
      <c r="D158" s="6"/>
    </row>
    <row r="159" spans="2:4" s="1" customFormat="1" ht="21.75" customHeight="1">
      <c r="B159" s="6"/>
      <c r="C159" s="6"/>
      <c r="D159" s="6"/>
    </row>
    <row r="160" spans="2:4" s="1" customFormat="1" ht="21.75" customHeight="1">
      <c r="B160" s="6"/>
      <c r="C160" s="6"/>
      <c r="D160" s="6"/>
    </row>
    <row r="161" spans="2:4" s="1" customFormat="1" ht="21.75" customHeight="1">
      <c r="B161" s="6"/>
      <c r="C161" s="6"/>
      <c r="D161" s="6"/>
    </row>
    <row r="162" spans="2:4" s="1" customFormat="1" ht="21.75" customHeight="1">
      <c r="B162" s="6"/>
      <c r="C162" s="6"/>
      <c r="D162" s="6"/>
    </row>
    <row r="163" spans="2:4" s="1" customFormat="1" ht="21.75" customHeight="1">
      <c r="B163" s="6"/>
      <c r="C163" s="6"/>
      <c r="D163" s="6"/>
    </row>
    <row r="164" spans="2:4" s="1" customFormat="1" ht="21.75" customHeight="1">
      <c r="B164" s="6"/>
      <c r="C164" s="6"/>
      <c r="D164" s="6"/>
    </row>
    <row r="165" spans="2:4" s="1" customFormat="1" ht="21.75" customHeight="1">
      <c r="B165" s="6"/>
      <c r="C165" s="6"/>
      <c r="D165" s="6"/>
    </row>
    <row r="166" spans="2:4" s="1" customFormat="1" ht="21.75" customHeight="1">
      <c r="B166" s="6"/>
      <c r="C166" s="6"/>
      <c r="D166" s="6"/>
    </row>
    <row r="167" spans="2:4" s="1" customFormat="1" ht="21.75" customHeight="1">
      <c r="B167" s="6"/>
      <c r="C167" s="6"/>
      <c r="D167" s="6"/>
    </row>
    <row r="168" spans="2:4" s="1" customFormat="1" ht="21.75" customHeight="1">
      <c r="B168" s="6"/>
      <c r="C168" s="6"/>
      <c r="D168" s="6"/>
    </row>
    <row r="169" spans="2:4" s="1" customFormat="1" ht="21.75" customHeight="1">
      <c r="B169" s="6"/>
      <c r="C169" s="6"/>
      <c r="D169" s="6"/>
    </row>
    <row r="170" spans="2:4" s="1" customFormat="1" ht="21.75" customHeight="1">
      <c r="B170" s="6"/>
      <c r="C170" s="6"/>
      <c r="D170" s="6"/>
    </row>
    <row r="171" spans="2:4" s="1" customFormat="1" ht="21.75" customHeight="1">
      <c r="B171" s="6"/>
      <c r="C171" s="6"/>
      <c r="D171" s="6"/>
    </row>
    <row r="172" spans="2:4" s="1" customFormat="1" ht="21.75" customHeight="1">
      <c r="B172" s="6"/>
      <c r="C172" s="6"/>
      <c r="D172" s="6"/>
    </row>
    <row r="173" spans="2:4" s="1" customFormat="1" ht="21.75" customHeight="1">
      <c r="B173" s="6"/>
      <c r="C173" s="6"/>
      <c r="D173" s="6"/>
    </row>
    <row r="174" spans="2:4" s="1" customFormat="1" ht="21.75" customHeight="1">
      <c r="B174" s="6"/>
      <c r="C174" s="6"/>
      <c r="D174" s="6"/>
    </row>
    <row r="175" spans="2:4" s="1" customFormat="1" ht="21.75" customHeight="1">
      <c r="B175" s="6"/>
      <c r="C175" s="6"/>
      <c r="D175" s="6"/>
    </row>
    <row r="176" spans="2:4" s="1" customFormat="1" ht="21.75" customHeight="1">
      <c r="B176" s="6"/>
      <c r="C176" s="6"/>
      <c r="D176" s="6"/>
    </row>
    <row r="177" spans="2:4" s="1" customFormat="1" ht="21.75" customHeight="1">
      <c r="B177" s="6"/>
      <c r="C177" s="6"/>
      <c r="D177" s="6"/>
    </row>
    <row r="178" spans="2:4" s="1" customFormat="1" ht="21.75" customHeight="1">
      <c r="B178" s="6"/>
      <c r="C178" s="6"/>
      <c r="D178" s="6"/>
    </row>
    <row r="179" spans="2:4" s="1" customFormat="1" ht="21.75" customHeight="1">
      <c r="B179" s="6"/>
      <c r="C179" s="6"/>
      <c r="D179" s="6"/>
    </row>
    <row r="180" spans="2:4" s="1" customFormat="1" ht="21.75" customHeight="1">
      <c r="B180" s="6"/>
      <c r="C180" s="6"/>
      <c r="D180" s="6"/>
    </row>
    <row r="181" spans="2:4" s="1" customFormat="1" ht="21.75" customHeight="1">
      <c r="B181" s="6"/>
      <c r="C181" s="6"/>
      <c r="D181" s="6"/>
    </row>
    <row r="182" spans="2:4" s="1" customFormat="1" ht="21.75" customHeight="1">
      <c r="B182" s="6"/>
      <c r="C182" s="6"/>
      <c r="D182" s="6"/>
    </row>
    <row r="183" spans="2:4" s="1" customFormat="1" ht="21.75" customHeight="1">
      <c r="B183" s="6"/>
      <c r="C183" s="6"/>
      <c r="D183" s="6"/>
    </row>
    <row r="184" spans="2:4" s="1" customFormat="1" ht="21.75" customHeight="1">
      <c r="B184" s="6"/>
      <c r="C184" s="6"/>
      <c r="D184" s="6"/>
    </row>
    <row r="185" spans="2:4" s="1" customFormat="1" ht="21.75" customHeight="1">
      <c r="B185" s="6"/>
      <c r="C185" s="6"/>
      <c r="D185" s="6"/>
    </row>
    <row r="186" spans="2:4" s="1" customFormat="1" ht="21.75" customHeight="1">
      <c r="B186" s="6"/>
      <c r="C186" s="6"/>
      <c r="D186" s="6"/>
    </row>
    <row r="187" spans="2:4" s="1" customFormat="1" ht="21.75" customHeight="1">
      <c r="B187" s="6"/>
      <c r="C187" s="6"/>
      <c r="D187" s="6"/>
    </row>
    <row r="188" spans="2:4" s="1" customFormat="1" ht="21.75" customHeight="1">
      <c r="B188" s="6"/>
      <c r="C188" s="6"/>
      <c r="D188" s="6"/>
    </row>
    <row r="189" spans="2:4" s="1" customFormat="1" ht="21.75" customHeight="1">
      <c r="B189" s="6"/>
      <c r="C189" s="6"/>
      <c r="D189" s="6"/>
    </row>
    <row r="190" spans="2:4" s="1" customFormat="1" ht="21.75" customHeight="1">
      <c r="B190" s="6"/>
      <c r="C190" s="6"/>
      <c r="D190" s="6"/>
    </row>
    <row r="191" spans="2:4" s="1" customFormat="1" ht="21.75" customHeight="1">
      <c r="B191" s="6"/>
      <c r="C191" s="6"/>
      <c r="D191" s="6"/>
    </row>
    <row r="192" spans="2:4" s="1" customFormat="1" ht="21.75" customHeight="1">
      <c r="B192" s="6"/>
      <c r="C192" s="6"/>
      <c r="D192" s="6"/>
    </row>
    <row r="193" spans="2:4" s="1" customFormat="1" ht="21.75" customHeight="1">
      <c r="B193" s="6"/>
      <c r="C193" s="6"/>
      <c r="D193" s="6"/>
    </row>
    <row r="194" spans="2:4" s="1" customFormat="1" ht="21.75" customHeight="1">
      <c r="B194" s="6"/>
      <c r="C194" s="6"/>
      <c r="D194" s="6"/>
    </row>
    <row r="195" spans="2:4" s="1" customFormat="1" ht="21.75" customHeight="1">
      <c r="B195" s="6"/>
      <c r="C195" s="6"/>
      <c r="D195" s="6"/>
    </row>
    <row r="196" spans="2:4" s="1" customFormat="1" ht="21.75" customHeight="1">
      <c r="B196" s="6"/>
      <c r="C196" s="6"/>
      <c r="D196" s="6"/>
    </row>
    <row r="197" spans="2:4" s="1" customFormat="1" ht="21.75" customHeight="1">
      <c r="B197" s="6"/>
      <c r="C197" s="6"/>
      <c r="D197" s="6"/>
    </row>
    <row r="198" spans="2:4" s="1" customFormat="1" ht="21.75" customHeight="1">
      <c r="B198" s="6"/>
      <c r="C198" s="6"/>
      <c r="D198" s="6"/>
    </row>
    <row r="199" spans="2:4" s="1" customFormat="1" ht="21.75" customHeight="1">
      <c r="B199" s="6"/>
      <c r="C199" s="6"/>
      <c r="D199" s="6"/>
    </row>
    <row r="200" spans="2:4" s="1" customFormat="1" ht="21.75" customHeight="1">
      <c r="B200" s="6"/>
      <c r="C200" s="6"/>
      <c r="D200" s="6"/>
    </row>
    <row r="201" spans="2:4" s="1" customFormat="1" ht="21.75" customHeight="1">
      <c r="B201" s="6"/>
      <c r="C201" s="6"/>
      <c r="D201" s="6"/>
    </row>
    <row r="202" spans="2:4" s="1" customFormat="1" ht="21.75" customHeight="1">
      <c r="B202" s="6"/>
      <c r="C202" s="6"/>
      <c r="D202" s="6"/>
    </row>
    <row r="203" spans="2:4" s="1" customFormat="1" ht="21.75" customHeight="1">
      <c r="B203" s="6"/>
      <c r="C203" s="6"/>
      <c r="D203" s="6"/>
    </row>
    <row r="204" spans="2:4" s="1" customFormat="1" ht="21.75" customHeight="1">
      <c r="B204" s="6"/>
      <c r="C204" s="6"/>
      <c r="D204" s="6"/>
    </row>
    <row r="205" spans="2:4" s="1" customFormat="1" ht="21.75" customHeight="1">
      <c r="B205" s="6"/>
      <c r="C205" s="6"/>
      <c r="D205" s="6"/>
    </row>
    <row r="206" spans="2:4" s="1" customFormat="1" ht="21.75" customHeight="1">
      <c r="B206" s="6"/>
      <c r="C206" s="6"/>
      <c r="D206" s="6"/>
    </row>
    <row r="207" spans="2:4" s="1" customFormat="1" ht="21.75" customHeight="1">
      <c r="B207" s="6"/>
      <c r="C207" s="6"/>
      <c r="D207" s="6"/>
    </row>
    <row r="208" spans="2:4" s="1" customFormat="1" ht="21.75" customHeight="1">
      <c r="B208" s="6"/>
      <c r="C208" s="6"/>
      <c r="D208" s="6"/>
    </row>
    <row r="209" spans="2:4" s="1" customFormat="1" ht="21.75" customHeight="1">
      <c r="B209" s="6"/>
      <c r="C209" s="6"/>
      <c r="D209" s="6"/>
    </row>
    <row r="210" spans="2:4" s="1" customFormat="1" ht="21.75" customHeight="1">
      <c r="B210" s="6"/>
      <c r="C210" s="6"/>
      <c r="D210" s="6"/>
    </row>
    <row r="211" spans="2:4" s="1" customFormat="1" ht="21.75" customHeight="1">
      <c r="B211" s="6"/>
      <c r="C211" s="6"/>
      <c r="D211" s="6"/>
    </row>
    <row r="212" spans="2:4" s="1" customFormat="1" ht="21.75" customHeight="1">
      <c r="B212" s="6"/>
      <c r="C212" s="6"/>
      <c r="D212" s="6"/>
    </row>
    <row r="213" spans="2:4" s="1" customFormat="1" ht="21.75" customHeight="1">
      <c r="B213" s="6"/>
      <c r="C213" s="6"/>
      <c r="D213" s="6"/>
    </row>
    <row r="214" spans="2:4" s="1" customFormat="1" ht="21.75" customHeight="1">
      <c r="B214" s="6"/>
      <c r="C214" s="6"/>
      <c r="D214" s="6"/>
    </row>
    <row r="215" spans="2:4" s="1" customFormat="1" ht="21.75" customHeight="1">
      <c r="B215" s="6"/>
      <c r="C215" s="6"/>
      <c r="D215" s="6"/>
    </row>
    <row r="216" spans="2:4" s="1" customFormat="1" ht="21.75" customHeight="1">
      <c r="B216" s="6"/>
      <c r="C216" s="6"/>
      <c r="D216" s="6"/>
    </row>
    <row r="217" spans="2:4" s="1" customFormat="1" ht="21.75" customHeight="1">
      <c r="B217" s="6"/>
      <c r="C217" s="6"/>
      <c r="D217" s="6"/>
    </row>
    <row r="218" spans="2:4" s="1" customFormat="1" ht="21.75" customHeight="1">
      <c r="B218" s="6"/>
      <c r="C218" s="6"/>
      <c r="D218" s="6"/>
    </row>
    <row r="219" spans="2:4" s="1" customFormat="1" ht="21.75" customHeight="1">
      <c r="B219" s="6"/>
      <c r="C219" s="6"/>
      <c r="D219" s="6"/>
    </row>
    <row r="220" spans="2:4" s="1" customFormat="1" ht="21.75" customHeight="1">
      <c r="B220" s="6"/>
      <c r="C220" s="6"/>
      <c r="D220" s="6"/>
    </row>
    <row r="221" spans="2:4" s="1" customFormat="1" ht="21.75" customHeight="1">
      <c r="B221" s="6"/>
      <c r="C221" s="6"/>
      <c r="D221" s="6"/>
    </row>
    <row r="222" spans="2:4" s="1" customFormat="1" ht="21.75" customHeight="1">
      <c r="B222" s="6"/>
      <c r="C222" s="6"/>
      <c r="D222" s="6"/>
    </row>
    <row r="223" spans="2:4" s="1" customFormat="1" ht="21.75" customHeight="1">
      <c r="B223" s="6"/>
      <c r="C223" s="6"/>
      <c r="D223" s="6"/>
    </row>
    <row r="224" spans="2:4" s="1" customFormat="1" ht="21.75" customHeight="1">
      <c r="B224" s="6"/>
      <c r="C224" s="6"/>
      <c r="D224" s="6"/>
    </row>
    <row r="225" spans="2:4" s="1" customFormat="1" ht="21.75" customHeight="1">
      <c r="B225" s="6"/>
      <c r="C225" s="6"/>
      <c r="D225" s="6"/>
    </row>
    <row r="226" spans="2:4" s="1" customFormat="1" ht="21.75" customHeight="1">
      <c r="B226" s="6"/>
      <c r="C226" s="6"/>
      <c r="D226" s="6"/>
    </row>
    <row r="227" spans="2:4" s="1" customFormat="1" ht="21.75" customHeight="1">
      <c r="B227" s="6"/>
      <c r="C227" s="6"/>
      <c r="D227" s="6"/>
    </row>
    <row r="228" spans="2:4" s="1" customFormat="1" ht="21.75" customHeight="1">
      <c r="B228" s="6"/>
      <c r="C228" s="6"/>
      <c r="D228" s="6"/>
    </row>
    <row r="229" spans="2:4" s="1" customFormat="1" ht="21.75" customHeight="1">
      <c r="B229" s="6"/>
      <c r="C229" s="6"/>
      <c r="D229" s="6"/>
    </row>
    <row r="230" spans="2:4" s="1" customFormat="1" ht="21.75" customHeight="1">
      <c r="B230" s="6"/>
      <c r="C230" s="6"/>
      <c r="D230" s="6"/>
    </row>
    <row r="231" spans="2:4" s="1" customFormat="1" ht="21.75" customHeight="1">
      <c r="B231" s="6"/>
      <c r="C231" s="6"/>
      <c r="D231" s="6"/>
    </row>
    <row r="232" spans="2:4" s="1" customFormat="1" ht="21.75" customHeight="1">
      <c r="B232" s="6"/>
      <c r="C232" s="6"/>
      <c r="D232" s="6"/>
    </row>
    <row r="233" spans="2:4" s="1" customFormat="1" ht="21.75" customHeight="1">
      <c r="B233" s="6"/>
      <c r="C233" s="6"/>
      <c r="D233" s="6"/>
    </row>
    <row r="234" spans="2:4" s="1" customFormat="1" ht="21.75" customHeight="1">
      <c r="B234" s="6"/>
      <c r="C234" s="6"/>
      <c r="D234" s="6"/>
    </row>
    <row r="235" spans="2:4" s="1" customFormat="1" ht="21.75" customHeight="1">
      <c r="B235" s="6"/>
      <c r="C235" s="6"/>
      <c r="D235" s="6"/>
    </row>
    <row r="236" spans="2:4" s="1" customFormat="1" ht="21.75" customHeight="1">
      <c r="B236" s="6"/>
      <c r="C236" s="6"/>
      <c r="D236" s="6"/>
    </row>
    <row r="237" spans="2:4" s="1" customFormat="1" ht="21.75" customHeight="1">
      <c r="B237" s="6"/>
      <c r="C237" s="6"/>
      <c r="D237" s="6"/>
    </row>
    <row r="238" spans="2:4" s="1" customFormat="1" ht="21.75" customHeight="1">
      <c r="B238" s="6"/>
      <c r="C238" s="6"/>
      <c r="D238" s="6"/>
    </row>
    <row r="239" spans="2:4" s="1" customFormat="1" ht="21.75" customHeight="1">
      <c r="B239" s="6"/>
      <c r="C239" s="6"/>
      <c r="D239" s="6"/>
    </row>
    <row r="240" spans="2:4" s="1" customFormat="1" ht="21.75" customHeight="1">
      <c r="B240" s="6"/>
      <c r="C240" s="6"/>
      <c r="D240" s="6"/>
    </row>
    <row r="241" spans="2:4" s="1" customFormat="1" ht="21.75" customHeight="1">
      <c r="B241" s="6"/>
      <c r="C241" s="6"/>
      <c r="D241" s="6"/>
    </row>
    <row r="242" spans="2:4" s="1" customFormat="1" ht="21.75" customHeight="1">
      <c r="B242" s="6"/>
      <c r="C242" s="6"/>
      <c r="D242" s="6"/>
    </row>
    <row r="243" spans="2:4" s="1" customFormat="1" ht="21.75" customHeight="1">
      <c r="B243" s="6"/>
      <c r="C243" s="6"/>
      <c r="D243" s="6"/>
    </row>
    <row r="244" spans="2:4" s="1" customFormat="1" ht="21.75" customHeight="1">
      <c r="B244" s="6"/>
      <c r="C244" s="6"/>
      <c r="D244" s="6"/>
    </row>
    <row r="245" spans="2:4" s="1" customFormat="1" ht="21.75" customHeight="1">
      <c r="B245" s="6"/>
      <c r="C245" s="6"/>
      <c r="D245" s="6"/>
    </row>
    <row r="246" spans="2:4" s="1" customFormat="1" ht="21.75" customHeight="1">
      <c r="B246" s="6"/>
      <c r="C246" s="6"/>
      <c r="D246" s="6"/>
    </row>
    <row r="247" spans="2:4" s="1" customFormat="1" ht="21.75" customHeight="1">
      <c r="B247" s="6"/>
      <c r="C247" s="6"/>
      <c r="D247" s="6"/>
    </row>
    <row r="248" spans="2:4" s="1" customFormat="1" ht="21.75" customHeight="1">
      <c r="B248" s="6"/>
      <c r="C248" s="6"/>
      <c r="D248" s="6"/>
    </row>
    <row r="249" spans="2:4" s="1" customFormat="1" ht="21.75" customHeight="1">
      <c r="B249" s="6"/>
      <c r="C249" s="6"/>
      <c r="D249" s="6"/>
    </row>
    <row r="250" spans="2:4" s="1" customFormat="1" ht="21.75" customHeight="1">
      <c r="B250" s="6"/>
      <c r="C250" s="6"/>
      <c r="D250" s="6"/>
    </row>
    <row r="251" spans="2:4" s="1" customFormat="1" ht="21.75" customHeight="1">
      <c r="B251" s="6"/>
      <c r="C251" s="6"/>
      <c r="D251" s="6"/>
    </row>
    <row r="252" spans="2:4" s="1" customFormat="1" ht="21.75" customHeight="1">
      <c r="B252" s="6"/>
      <c r="C252" s="6"/>
      <c r="D252" s="6"/>
    </row>
    <row r="253" spans="2:4" s="1" customFormat="1" ht="21.75" customHeight="1">
      <c r="B253" s="6"/>
      <c r="C253" s="6"/>
      <c r="D253" s="6"/>
    </row>
    <row r="254" spans="2:4" s="1" customFormat="1" ht="21.75" customHeight="1">
      <c r="B254" s="6"/>
      <c r="C254" s="6"/>
      <c r="D254" s="6"/>
    </row>
    <row r="255" spans="2:4" s="1" customFormat="1" ht="21.75" customHeight="1">
      <c r="B255" s="6"/>
      <c r="C255" s="6"/>
      <c r="D255" s="6"/>
    </row>
    <row r="256" spans="2:4" s="1" customFormat="1" ht="21.75" customHeight="1">
      <c r="B256" s="6"/>
      <c r="C256" s="6"/>
      <c r="D256" s="6"/>
    </row>
  </sheetData>
  <sheetProtection/>
  <protectedRanges>
    <protectedRange sqref="B6:B25" name="区域2_2"/>
    <protectedRange sqref="B27:B46" name="区域2_1"/>
  </protectedRanges>
  <mergeCells count="1">
    <mergeCell ref="A2:E2"/>
  </mergeCells>
  <printOptions horizontalCentered="1"/>
  <pageMargins left="0.55" right="0.55" top="0.94" bottom="0.94" header="0.31" footer="0.31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预算处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李新建</dc:creator>
  <cp:keywords/>
  <dc:description/>
  <cp:lastModifiedBy>Administrator</cp:lastModifiedBy>
  <cp:lastPrinted>2018-05-28T02:58:23Z</cp:lastPrinted>
  <dcterms:created xsi:type="dcterms:W3CDTF">2002-01-21T01:24:15Z</dcterms:created>
  <dcterms:modified xsi:type="dcterms:W3CDTF">2023-05-08T07:16:58Z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14</vt:lpwstr>
  </property>
  <property fmtid="{D5CDD505-2E9C-101B-9397-08002B2CF9AE}" pid="5" name="I">
    <vt:lpwstr>67908B6F12124DE69F2547EAD44CEB14</vt:lpwstr>
  </property>
</Properties>
</file>